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P:\FINANCE\FORMULAIRES\"/>
    </mc:Choice>
  </mc:AlternateContent>
  <xr:revisionPtr revIDLastSave="0" documentId="13_ncr:1_{17583905-8492-48F2-970A-843C0DDE168D}" xr6:coauthVersionLast="47" xr6:coauthVersionMax="47" xr10:uidLastSave="{00000000-0000-0000-0000-000000000000}"/>
  <bookViews>
    <workbookView xWindow="38280" yWindow="-120" windowWidth="38640" windowHeight="21120" xr2:uid="{00000000-000D-0000-FFFF-FFFF00000000}"/>
  </bookViews>
  <sheets>
    <sheet name="formulaire" sheetId="1" r:id="rId1"/>
    <sheet name="Taux" sheetId="3" r:id="rId2"/>
    <sheet name="distances" sheetId="2" r:id="rId3"/>
  </sheets>
  <definedNames>
    <definedName name="_xlnm._FilterDatabase" localSheetId="0" hidden="1">formulaire!$A$55:$A$87</definedName>
    <definedName name="LIEU_DE_TRAVAIL">formulaire!$M$54:$M$55</definedName>
    <definedName name="_xlnm.Print_Area" localSheetId="0">formulaire!$A$1:$R$48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2" i="1" l="1"/>
  <c r="E38" i="1" l="1"/>
  <c r="E39" i="1"/>
  <c r="E40" i="1"/>
  <c r="E37" i="1"/>
  <c r="C40" i="1" l="1"/>
  <c r="C39" i="1"/>
  <c r="C38" i="1"/>
  <c r="C37" i="1"/>
  <c r="F40" i="1"/>
  <c r="F39" i="1"/>
  <c r="F38" i="1"/>
  <c r="F37" i="1"/>
  <c r="A37" i="1" l="1"/>
  <c r="R32" i="1"/>
  <c r="G40" i="1" s="1"/>
  <c r="Q32" i="1"/>
  <c r="O32" i="1"/>
  <c r="G39" i="1" s="1"/>
  <c r="N32" i="1"/>
  <c r="M32" i="1"/>
  <c r="L32" i="1"/>
  <c r="K32" i="1"/>
  <c r="G38" i="1" l="1"/>
  <c r="J38" i="1" s="1"/>
  <c r="G37" i="1"/>
  <c r="J37" i="1" s="1"/>
  <c r="I39" i="1"/>
  <c r="J39" i="1"/>
  <c r="I40" i="1"/>
  <c r="J40" i="1"/>
  <c r="Q36" i="1"/>
  <c r="Q39" i="1" s="1"/>
  <c r="I38" i="1" l="1"/>
  <c r="I37" i="1"/>
  <c r="Q3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Georges Veilleux</author>
  </authors>
  <commentList>
    <comment ref="M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Vous devez choisir votre lieu de travail à partir de la liste déroulante.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7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Vous devez choisir un secteur d'activité à partir de la liste déroulante.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I10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Vous devez inscrire le nombre de km seulement. Le formulaire calcule la somme dûe à 0,57$ du km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0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FRAIS DE VOYAGE INCLUS:
- AVION
- HOTEL
- LOCATION DE VOITURE
- STATIONNEMENT
- TAXI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<sst xmlns="http://schemas.openxmlformats.org/spreadsheetml/2006/main" count="309" uniqueCount="212">
  <si>
    <t>RÉCLAMATION DES DÉPENSES</t>
  </si>
  <si>
    <t>NOM:</t>
  </si>
  <si>
    <t># FOURNISSEUR:</t>
  </si>
  <si>
    <t>ADRESSE:</t>
  </si>
  <si>
    <t>LIEU DE TRAVAIL:</t>
  </si>
  <si>
    <t>DATE</t>
  </si>
  <si>
    <t>MONTANT</t>
  </si>
  <si>
    <t>Total</t>
  </si>
  <si>
    <t>DISTRIBUTION</t>
  </si>
  <si>
    <t>Objet</t>
  </si>
  <si>
    <t>Prog</t>
  </si>
  <si>
    <t>S-Prog</t>
  </si>
  <si>
    <t>Loc</t>
  </si>
  <si>
    <t>Montant</t>
  </si>
  <si>
    <t>MOINS LES AVANCES</t>
  </si>
  <si>
    <t>MONTANT À REMBOURSER AU CONSEIL</t>
  </si>
  <si>
    <t>MONTANT DÛ AU (À LA) RÉCLAMANT(E)</t>
  </si>
  <si>
    <t>APPROBATION :</t>
  </si>
  <si>
    <t>J'atteste que les dépenses ci-dessus ont été encourues au service du Conseil</t>
  </si>
  <si>
    <t>et que les montants réclamés ne m'ont pas été remboursés au préalable.</t>
  </si>
  <si>
    <t>Date</t>
  </si>
  <si>
    <t>463</t>
  </si>
  <si>
    <t>KMS ENTRE LES DESTINATIONS</t>
  </si>
  <si>
    <t>de / à</t>
  </si>
  <si>
    <t>ML</t>
  </si>
  <si>
    <t>GR</t>
  </si>
  <si>
    <t>JM</t>
  </si>
  <si>
    <t>SJA</t>
  </si>
  <si>
    <t>ALD</t>
  </si>
  <si>
    <t>PL</t>
  </si>
  <si>
    <t>ND</t>
  </si>
  <si>
    <t>LM</t>
  </si>
  <si>
    <t>AT</t>
  </si>
  <si>
    <t>CIT</t>
  </si>
  <si>
    <t>LP</t>
  </si>
  <si>
    <t>SC</t>
  </si>
  <si>
    <t>BOR</t>
  </si>
  <si>
    <t>DES</t>
  </si>
  <si>
    <t>BC</t>
  </si>
  <si>
    <t>Destination</t>
  </si>
  <si>
    <t>Adresse</t>
  </si>
  <si>
    <t>ASBA</t>
  </si>
  <si>
    <t>ATA Barnett House</t>
  </si>
  <si>
    <t>Bureau Central</t>
  </si>
  <si>
    <t>Services pédagogiques</t>
  </si>
  <si>
    <t>Signature du réclamant</t>
  </si>
  <si>
    <t>Services Technologiques</t>
  </si>
  <si>
    <t>Citadelle</t>
  </si>
  <si>
    <t>Maurice-Lavallée</t>
  </si>
  <si>
    <t>Notre-Dame</t>
  </si>
  <si>
    <t>Père-Lacombe</t>
  </si>
  <si>
    <t>Sainte-Jeanne-d'Arc</t>
  </si>
  <si>
    <t>La Mission</t>
  </si>
  <si>
    <t>Gabrielle-Roy</t>
  </si>
  <si>
    <t>La Prairie</t>
  </si>
  <si>
    <t>T.P.S.</t>
  </si>
  <si>
    <t>Desrochers</t>
  </si>
  <si>
    <t>Saint-Christophe</t>
  </si>
  <si>
    <t>À la Découverte</t>
  </si>
  <si>
    <t>Joseph-Moreau</t>
  </si>
  <si>
    <t>Alexandre-Tàché</t>
  </si>
  <si>
    <t>Entretien</t>
  </si>
  <si>
    <t>Transport</t>
  </si>
  <si>
    <t>DPR</t>
  </si>
  <si>
    <t>Pédagogie M-6</t>
  </si>
  <si>
    <t>Pédagogie 7-12</t>
  </si>
  <si>
    <t>Projet Espoir</t>
  </si>
  <si>
    <t>Comportement</t>
  </si>
  <si>
    <t>SECTEUR D'ACTIVITÉ</t>
  </si>
  <si>
    <t>Banque de tests</t>
  </si>
  <si>
    <t>RAISON ET/OU DESCRIPTION</t>
  </si>
  <si>
    <t>TOTAL DE  A + B + C + D + E + F + G + H</t>
  </si>
  <si>
    <t>Conciergerie</t>
  </si>
  <si>
    <t>Finance</t>
  </si>
  <si>
    <t>Enseignement 1 à 12</t>
  </si>
  <si>
    <t>Maternelle</t>
  </si>
  <si>
    <t>Technologie</t>
  </si>
  <si>
    <t>ESSENCE</t>
  </si>
  <si>
    <t>514</t>
  </si>
  <si>
    <t>Signature du supérieur immédiat</t>
  </si>
  <si>
    <t>FRAIS DE REPAS</t>
  </si>
  <si>
    <t>FRAIS DE</t>
  </si>
  <si>
    <t>VOYAGE</t>
  </si>
  <si>
    <t>INDEMNITÉ</t>
  </si>
  <si>
    <t>QUOTIDIENNE</t>
  </si>
  <si>
    <t>AUTRES</t>
  </si>
  <si>
    <t>-</t>
  </si>
  <si>
    <t>Besoin spéciaux</t>
  </si>
  <si>
    <t>Directeur général</t>
  </si>
  <si>
    <t>jj-mm-aaaa</t>
  </si>
  <si>
    <t>reliées à du dévelopement professionnel</t>
  </si>
  <si>
    <t xml:space="preserve">Cochez la case suivante si ces dépenses sont </t>
  </si>
  <si>
    <t>Kilométrage</t>
  </si>
  <si>
    <t>Repas – déjeuner (départ avant 6h00 a.m.)</t>
  </si>
  <si>
    <t>Repas – dîner (arrivée après 13h30)</t>
  </si>
  <si>
    <t>Repas – souper (arrivée après 19h00)</t>
  </si>
  <si>
    <t xml:space="preserve">Hébergement chez un particulier </t>
  </si>
  <si>
    <t>Hébergement à l’hôtel</t>
  </si>
  <si>
    <t>Avec reçu</t>
  </si>
  <si>
    <t>Indemnité quotidienne (plus de 24h)</t>
  </si>
  <si>
    <t>Consultez la politique D-4031 pour plus d'information au sujet des réclamations de dépenses</t>
  </si>
  <si>
    <t>Edmonton (AB)  T6C 3N1</t>
  </si>
  <si>
    <t>322, 8627 - 91e Rue</t>
  </si>
  <si>
    <t>40 $ sans reçu</t>
  </si>
  <si>
    <t>Administration d'école</t>
  </si>
  <si>
    <t>(Aller seulement)</t>
  </si>
  <si>
    <t xml:space="preserve">JM </t>
  </si>
  <si>
    <t>calculs de Google Map</t>
  </si>
  <si>
    <t>KMS</t>
  </si>
  <si>
    <t>ACSTA</t>
  </si>
  <si>
    <t>205 - 9940 106 Street</t>
  </si>
  <si>
    <t>Aéroport</t>
  </si>
  <si>
    <t>1 - 1000 Airport Road (Nisku)</t>
  </si>
  <si>
    <t>Alberta Education</t>
  </si>
  <si>
    <t>44 Capital Blvd, 10044 108 Street</t>
  </si>
  <si>
    <t>Alberta Education - Finances</t>
  </si>
  <si>
    <t>Commerce Place, 10155 102 Street</t>
  </si>
  <si>
    <t>Suite 1200, 9925 109 Street</t>
  </si>
  <si>
    <t>11010 142 Street</t>
  </si>
  <si>
    <t>1 Sir Winston Churchill Square</t>
  </si>
  <si>
    <t>5 St. Anne Street, St-Albert</t>
  </si>
  <si>
    <t>Conseil FrancoSud</t>
  </si>
  <si>
    <t>Conseil scolaire du Centre-Est</t>
  </si>
  <si>
    <t>St-Paul</t>
  </si>
  <si>
    <t>Conseil scolaire du Nord-Ouest</t>
  </si>
  <si>
    <t>St-Isidore</t>
  </si>
  <si>
    <t>One Kingsway</t>
  </si>
  <si>
    <t>Entrepôt</t>
  </si>
  <si>
    <t>4157 98 Street</t>
  </si>
  <si>
    <t>8450 Sparrow Drive, Nisku</t>
  </si>
  <si>
    <t>St-Anthony's  Centre</t>
  </si>
  <si>
    <t>10425 84 Avenue</t>
  </si>
  <si>
    <t xml:space="preserve"> </t>
  </si>
  <si>
    <t/>
  </si>
  <si>
    <t>09</t>
  </si>
  <si>
    <t>03</t>
  </si>
  <si>
    <t>04</t>
  </si>
  <si>
    <t>05</t>
  </si>
  <si>
    <t>06</t>
  </si>
  <si>
    <t>07</t>
  </si>
  <si>
    <t>08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</si>
  <si>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</si>
  <si>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</si>
  <si>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</si>
  <si>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</si>
  <si>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</si>
  <si>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</si>
  <si>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</si>
  <si>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</si>
  <si>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</si>
  <si>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</si>
  <si>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de</t>
  </si>
  <si>
    <t>Km</t>
  </si>
  <si>
    <t>des Fondateurs</t>
  </si>
  <si>
    <t>DF</t>
  </si>
  <si>
    <t>SF</t>
  </si>
  <si>
    <t>Sans-Frontières</t>
  </si>
  <si>
    <t>20</t>
  </si>
  <si>
    <t>01</t>
  </si>
  <si>
    <t>Michaelle-Jean</t>
  </si>
  <si>
    <t>Claudette-et-Denis Tardif</t>
  </si>
  <si>
    <t>02</t>
  </si>
  <si>
    <t>Inclusion</t>
  </si>
  <si>
    <t>Ressources humaines</t>
  </si>
  <si>
    <t>MJ</t>
  </si>
  <si>
    <t>CDT</t>
  </si>
  <si>
    <t>KMS à partir du Bureau central</t>
  </si>
  <si>
    <r>
      <t xml:space="preserve">City Hall  </t>
    </r>
    <r>
      <rPr>
        <b/>
        <sz val="13"/>
        <color theme="1"/>
        <rFont val="Calibri"/>
        <family val="2"/>
        <scheme val="minor"/>
      </rPr>
      <t>(Edmonton)</t>
    </r>
  </si>
  <si>
    <r>
      <t xml:space="preserve">City Hall </t>
    </r>
    <r>
      <rPr>
        <b/>
        <sz val="13"/>
        <color theme="1"/>
        <rFont val="Calibri"/>
        <family val="2"/>
        <scheme val="minor"/>
      </rPr>
      <t xml:space="preserve"> (St-Albert)</t>
    </r>
  </si>
  <si>
    <r>
      <t>Royal Executive Inn</t>
    </r>
    <r>
      <rPr>
        <b/>
        <sz val="13"/>
        <color theme="1"/>
        <rFont val="Calibri"/>
        <family val="2"/>
        <scheme val="minor"/>
      </rPr>
      <t xml:space="preserve"> (Nisku)</t>
    </r>
  </si>
  <si>
    <t>Promotion / recrutement</t>
  </si>
  <si>
    <t>Orthophonie</t>
  </si>
  <si>
    <t>Appui - Math Sciences</t>
  </si>
  <si>
    <t>Programme Nutrition</t>
  </si>
  <si>
    <t>Prématernelle</t>
  </si>
  <si>
    <t>SIS / School Cash</t>
  </si>
  <si>
    <t>Littéracie petite enfance</t>
  </si>
  <si>
    <t>Orientation</t>
  </si>
  <si>
    <t>Santé / Sécurité</t>
  </si>
  <si>
    <t>Paie</t>
  </si>
  <si>
    <t>Trésorier</t>
  </si>
  <si>
    <t>Conseiller scolaire</t>
  </si>
  <si>
    <t>30</t>
  </si>
  <si>
    <t>Directrion général adj</t>
  </si>
  <si>
    <t>Quatre-Saisons</t>
  </si>
  <si>
    <t>QS</t>
  </si>
  <si>
    <t>6715 8 St NE Suite 295, Calgary, AB T2E 7H7</t>
  </si>
  <si>
    <t>9405 50 St NW, Edmonton, AB T6B 2T4</t>
  </si>
  <si>
    <t>La Trinité</t>
  </si>
  <si>
    <t>Animation spirituelle</t>
  </si>
  <si>
    <t>Projet santé mentale</t>
  </si>
  <si>
    <t>Services aux écoles</t>
  </si>
  <si>
    <t>Centre d'éducation à distance</t>
  </si>
  <si>
    <t>55</t>
  </si>
  <si>
    <t>CFED</t>
  </si>
  <si>
    <t>Développement ressources</t>
  </si>
  <si>
    <t>JCM</t>
  </si>
  <si>
    <t>LT</t>
  </si>
  <si>
    <t>Jean-Claude-Mahé</t>
  </si>
  <si>
    <t>CP - Inclusion</t>
  </si>
  <si>
    <t>Affaires corporatives</t>
  </si>
  <si>
    <t>Edmonton Public School Divsion</t>
  </si>
  <si>
    <t>Edmonton Catholic School Division</t>
  </si>
  <si>
    <t>Programmation culturelle</t>
  </si>
  <si>
    <t>Boréale</t>
  </si>
  <si>
    <t>DJ / 13$</t>
  </si>
  <si>
    <t>Aout 2024</t>
  </si>
  <si>
    <t>Dernière révision 1 novembre 2025</t>
  </si>
  <si>
    <t>DN / 18$</t>
  </si>
  <si>
    <t>S / 28$</t>
  </si>
  <si>
    <t>0,57 $/km</t>
  </si>
  <si>
    <t>Taux de remboursement des dépenses du CSCN depuis le 1er novembre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</si>
</sst>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\ &quot;$&quot;_);[Red]\(#,##0\ &quot;$&quot;\)"/>
    <numFmt numFmtId="165" formatCode="#,##0.00\ &quot;$&quot;_);\(#,##0.00\ &quot;$&quot;\)"/>
    <numFmt numFmtId="166" formatCode="#,##0.00\ &quot;$&quot;_);[Red]\(#,##0.00\ &quot;$&quot;\)"/>
    <numFmt numFmtId="167" formatCode="_ * #,##0.00_)\ &quot;$&quot;_ ;_ * \(#,##0.00\)\ &quot;$&quot;_ ;_ * &quot;-&quot;??_)\ &quot;$&quot;_ ;_ @_ "/>
    <numFmt numFmtId="168" formatCode="0.00_);\(0.00\)"/>
    <numFmt numFmtId="169" formatCode="d/m/yy"/>
    <numFmt numFmtId="170" formatCode="yyyy/mm/dd;@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u/>
      <sz val="10"/>
      <color indexed="12"/>
      <name val="Arial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6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sz val="9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167" fontId="2" fillId="0" borderId="0" applyFont="0" applyFill="0" applyBorder="0" applyAlignment="0" applyProtection="0"/>
    <xf numFmtId="0" fontId="1" fillId="0" borderId="0"/>
    <xf numFmtId="0" fontId="27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0" borderId="0" xfId="0" applyFont="1" applyFill="1" applyBorder="1"/>
    <xf numFmtId="0" fontId="0" fillId="0" borderId="0" xfId="0" applyFill="1" applyBorder="1"/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168" fontId="0" fillId="0" borderId="0" xfId="0" applyNumberFormat="1" applyBorder="1"/>
    <xf numFmtId="166" fontId="6" fillId="0" borderId="9" xfId="0" applyNumberFormat="1" applyFont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</xf>
    <xf numFmtId="0" fontId="0" fillId="0" borderId="0" xfId="0" quotePrefix="1"/>
    <xf numFmtId="0" fontId="5" fillId="0" borderId="0" xfId="0" applyFont="1"/>
    <xf numFmtId="168" fontId="0" fillId="0" borderId="0" xfId="0" applyNumberFormat="1" applyFill="1" applyBorder="1" applyAlignment="1" applyProtection="1">
      <protection locked="0"/>
    </xf>
    <xf numFmtId="168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3" xfId="0" applyFont="1" applyBorder="1" applyProtection="1"/>
    <xf numFmtId="0" fontId="6" fillId="0" borderId="1" xfId="0" applyFont="1" applyBorder="1" applyProtection="1"/>
    <xf numFmtId="0" fontId="6" fillId="0" borderId="2" xfId="0" applyFont="1" applyBorder="1" applyProtection="1"/>
    <xf numFmtId="0" fontId="6" fillId="0" borderId="1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left" wrapText="1"/>
    </xf>
    <xf numFmtId="0" fontId="6" fillId="0" borderId="5" xfId="0" applyFont="1" applyBorder="1" applyAlignment="1" applyProtection="1">
      <alignment horizontal="left" wrapText="1"/>
    </xf>
    <xf numFmtId="3" fontId="6" fillId="0" borderId="5" xfId="0" applyNumberFormat="1" applyFont="1" applyBorder="1" applyProtection="1"/>
    <xf numFmtId="0" fontId="6" fillId="0" borderId="6" xfId="0" applyFont="1" applyBorder="1" applyProtection="1"/>
    <xf numFmtId="0" fontId="6" fillId="0" borderId="13" xfId="0" applyFont="1" applyBorder="1" applyAlignment="1" applyProtection="1"/>
    <xf numFmtId="0" fontId="6" fillId="0" borderId="4" xfId="0" applyFont="1" applyBorder="1" applyAlignment="1" applyProtection="1">
      <alignment horizontal="center"/>
    </xf>
    <xf numFmtId="0" fontId="6" fillId="0" borderId="7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6" fillId="0" borderId="11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0" fillId="0" borderId="13" xfId="0" applyBorder="1"/>
    <xf numFmtId="0" fontId="0" fillId="0" borderId="14" xfId="0" applyBorder="1" applyProtection="1"/>
    <xf numFmtId="0" fontId="5" fillId="0" borderId="0" xfId="0" applyFont="1" applyFill="1" applyBorder="1" applyAlignment="1" applyProtection="1"/>
    <xf numFmtId="0" fontId="0" fillId="0" borderId="0" xfId="0" applyBorder="1" applyProtection="1"/>
    <xf numFmtId="0" fontId="0" fillId="0" borderId="0" xfId="0" applyBorder="1" applyAlignment="1" applyProtection="1">
      <alignment horizontal="right"/>
    </xf>
    <xf numFmtId="0" fontId="0" fillId="0" borderId="0" xfId="0" applyBorder="1" applyAlignment="1" applyProtection="1">
      <alignment horizontal="left"/>
    </xf>
    <xf numFmtId="0" fontId="0" fillId="0" borderId="0" xfId="0" applyBorder="1" applyAlignment="1" applyProtection="1"/>
    <xf numFmtId="0" fontId="0" fillId="0" borderId="0" xfId="0" applyProtection="1"/>
    <xf numFmtId="0" fontId="0" fillId="0" borderId="10" xfId="0" applyBorder="1" applyAlignment="1" applyProtection="1">
      <alignment horizontal="center"/>
    </xf>
    <xf numFmtId="0" fontId="0" fillId="0" borderId="0" xfId="0" applyFill="1" applyBorder="1" applyAlignment="1" applyProtection="1"/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Protection="1"/>
    <xf numFmtId="0" fontId="0" fillId="0" borderId="15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16" fillId="0" borderId="0" xfId="0" applyFont="1" applyProtection="1"/>
    <xf numFmtId="0" fontId="4" fillId="0" borderId="0" xfId="0" applyFont="1" applyAlignment="1" applyProtection="1">
      <alignment horizontal="right"/>
    </xf>
    <xf numFmtId="0" fontId="2" fillId="0" borderId="0" xfId="0" applyFont="1"/>
    <xf numFmtId="168" fontId="0" fillId="0" borderId="0" xfId="0" applyNumberFormat="1" applyFill="1" applyBorder="1" applyAlignment="1" applyProtection="1">
      <protection hidden="1"/>
    </xf>
    <xf numFmtId="0" fontId="0" fillId="0" borderId="4" xfId="0" applyBorder="1" applyAlignment="1" applyProtection="1"/>
    <xf numFmtId="0" fontId="0" fillId="0" borderId="5" xfId="0" applyBorder="1" applyAlignment="1" applyProtection="1"/>
    <xf numFmtId="0" fontId="2" fillId="0" borderId="0" xfId="0" applyFont="1" applyBorder="1" applyAlignment="1">
      <alignment horizontal="center"/>
    </xf>
    <xf numFmtId="0" fontId="6" fillId="0" borderId="14" xfId="0" applyFont="1" applyFill="1" applyBorder="1" applyAlignment="1" applyProtection="1"/>
    <xf numFmtId="0" fontId="6" fillId="0" borderId="0" xfId="0" applyFont="1" applyFill="1" applyBorder="1" applyAlignment="1" applyProtection="1"/>
    <xf numFmtId="0" fontId="6" fillId="0" borderId="15" xfId="0" applyFont="1" applyFill="1" applyBorder="1" applyAlignment="1" applyProtection="1"/>
    <xf numFmtId="0" fontId="6" fillId="0" borderId="4" xfId="0" applyFont="1" applyFill="1" applyBorder="1" applyAlignment="1" applyProtection="1"/>
    <xf numFmtId="0" fontId="6" fillId="0" borderId="5" xfId="0" applyFont="1" applyFill="1" applyBorder="1" applyAlignment="1" applyProtection="1"/>
    <xf numFmtId="0" fontId="0" fillId="0" borderId="6" xfId="0" applyFill="1" applyBorder="1" applyAlignment="1" applyProtection="1">
      <alignment vertical="center"/>
    </xf>
    <xf numFmtId="0" fontId="0" fillId="3" borderId="10" xfId="0" applyNumberFormat="1" applyFill="1" applyBorder="1" applyAlignment="1" applyProtection="1">
      <alignment horizontal="center"/>
      <protection hidden="1"/>
    </xf>
    <xf numFmtId="168" fontId="0" fillId="3" borderId="10" xfId="0" applyNumberFormat="1" applyFill="1" applyBorder="1" applyAlignment="1" applyProtection="1">
      <alignment horizontal="center"/>
      <protection hidden="1"/>
    </xf>
    <xf numFmtId="0" fontId="0" fillId="0" borderId="6" xfId="0" applyBorder="1" applyAlignment="1" applyProtection="1"/>
    <xf numFmtId="2" fontId="6" fillId="2" borderId="10" xfId="2" applyNumberFormat="1" applyFont="1" applyFill="1" applyBorder="1" applyAlignment="1" applyProtection="1">
      <alignment horizontal="center"/>
      <protection locked="0"/>
    </xf>
    <xf numFmtId="0" fontId="6" fillId="0" borderId="4" xfId="0" applyFont="1" applyBorder="1" applyProtection="1"/>
    <xf numFmtId="0" fontId="6" fillId="0" borderId="5" xfId="0" applyFont="1" applyBorder="1" applyProtection="1"/>
    <xf numFmtId="0" fontId="6" fillId="0" borderId="14" xfId="0" applyFont="1" applyBorder="1" applyProtection="1"/>
    <xf numFmtId="0" fontId="0" fillId="0" borderId="14" xfId="0" applyBorder="1"/>
    <xf numFmtId="0" fontId="6" fillId="0" borderId="5" xfId="0" applyFont="1" applyBorder="1" applyAlignment="1" applyProtection="1">
      <alignment horizontal="left"/>
    </xf>
    <xf numFmtId="0" fontId="0" fillId="0" borderId="15" xfId="0" applyBorder="1"/>
    <xf numFmtId="0" fontId="4" fillId="0" borderId="0" xfId="0" applyFont="1" applyAlignment="1" applyProtection="1"/>
    <xf numFmtId="0" fontId="4" fillId="0" borderId="0" xfId="0" applyFont="1" applyProtection="1"/>
    <xf numFmtId="0" fontId="10" fillId="0" borderId="0" xfId="0" applyFont="1"/>
    <xf numFmtId="0" fontId="0" fillId="0" borderId="0" xfId="0" applyProtection="1">
      <protection locked="0"/>
    </xf>
    <xf numFmtId="0" fontId="12" fillId="0" borderId="0" xfId="0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horizontal="center"/>
    </xf>
    <xf numFmtId="0" fontId="3" fillId="0" borderId="0" xfId="0" applyFont="1"/>
    <xf numFmtId="0" fontId="3" fillId="0" borderId="0" xfId="0" quotePrefix="1" applyFont="1"/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1" fontId="6" fillId="2" borderId="10" xfId="2" applyNumberFormat="1" applyFont="1" applyFill="1" applyBorder="1" applyAlignment="1" applyProtection="1">
      <alignment horizontal="center"/>
      <protection locked="0"/>
    </xf>
    <xf numFmtId="0" fontId="22" fillId="0" borderId="0" xfId="3" applyFont="1" applyBorder="1" applyAlignment="1">
      <alignment horizontal="center"/>
    </xf>
    <xf numFmtId="0" fontId="1" fillId="0" borderId="0" xfId="3"/>
    <xf numFmtId="0" fontId="19" fillId="0" borderId="0" xfId="3" applyFont="1"/>
    <xf numFmtId="0" fontId="20" fillId="0" borderId="0" xfId="3" applyFont="1"/>
    <xf numFmtId="0" fontId="20" fillId="0" borderId="0" xfId="3" applyFont="1" applyAlignment="1">
      <alignment horizontal="center"/>
    </xf>
    <xf numFmtId="49" fontId="19" fillId="0" borderId="0" xfId="3" applyNumberFormat="1" applyFont="1"/>
    <xf numFmtId="0" fontId="24" fillId="4" borderId="16" xfId="3" applyFont="1" applyFill="1" applyBorder="1" applyAlignment="1">
      <alignment horizontal="center"/>
    </xf>
    <xf numFmtId="0" fontId="24" fillId="4" borderId="17" xfId="3" applyFont="1" applyFill="1" applyBorder="1" applyAlignment="1">
      <alignment horizontal="center"/>
    </xf>
    <xf numFmtId="0" fontId="24" fillId="4" borderId="20" xfId="3" applyFont="1" applyFill="1" applyBorder="1" applyAlignment="1">
      <alignment horizontal="center"/>
    </xf>
    <xf numFmtId="0" fontId="24" fillId="4" borderId="21" xfId="3" applyFont="1" applyFill="1" applyBorder="1" applyAlignment="1">
      <alignment horizontal="center"/>
    </xf>
    <xf numFmtId="0" fontId="24" fillId="4" borderId="24" xfId="3" applyFont="1" applyFill="1" applyBorder="1" applyAlignment="1">
      <alignment horizontal="center"/>
    </xf>
    <xf numFmtId="0" fontId="26" fillId="0" borderId="0" xfId="3" applyFont="1"/>
    <xf numFmtId="0" fontId="27" fillId="0" borderId="0" xfId="4"/>
    <xf numFmtId="0" fontId="28" fillId="0" borderId="0" xfId="3" applyFont="1"/>
    <xf numFmtId="0" fontId="28" fillId="0" borderId="0" xfId="3" applyFont="1" applyAlignment="1">
      <alignment horizontal="center"/>
    </xf>
    <xf numFmtId="0" fontId="30" fillId="0" borderId="23" xfId="3" applyFont="1" applyBorder="1" applyAlignment="1"/>
    <xf numFmtId="0" fontId="30" fillId="0" borderId="33" xfId="3" applyFont="1" applyBorder="1" applyAlignment="1"/>
    <xf numFmtId="0" fontId="30" fillId="0" borderId="34" xfId="3" applyFont="1" applyBorder="1" applyAlignment="1"/>
    <xf numFmtId="0" fontId="30" fillId="0" borderId="32" xfId="3" applyFont="1" applyBorder="1" applyAlignment="1"/>
    <xf numFmtId="0" fontId="24" fillId="4" borderId="29" xfId="3" applyFont="1" applyFill="1" applyBorder="1" applyAlignment="1">
      <alignment horizontal="center"/>
    </xf>
    <xf numFmtId="0" fontId="23" fillId="0" borderId="0" xfId="3" applyFont="1" applyAlignment="1"/>
    <xf numFmtId="0" fontId="15" fillId="0" borderId="47" xfId="0" applyFont="1" applyBorder="1" applyAlignment="1">
      <alignment vertical="center" wrapText="1"/>
    </xf>
    <xf numFmtId="164" fontId="15" fillId="0" borderId="47" xfId="0" applyNumberFormat="1" applyFont="1" applyBorder="1" applyAlignment="1">
      <alignment horizontal="left" vertical="center" wrapText="1"/>
    </xf>
    <xf numFmtId="0" fontId="15" fillId="0" borderId="50" xfId="0" applyFont="1" applyBorder="1" applyAlignment="1">
      <alignment vertical="center" wrapText="1"/>
    </xf>
    <xf numFmtId="0" fontId="25" fillId="0" borderId="22" xfId="0" applyFont="1" applyBorder="1" applyAlignment="1">
      <alignment horizontal="center"/>
    </xf>
    <xf numFmtId="0" fontId="25" fillId="0" borderId="22" xfId="0" applyFont="1" applyFill="1" applyBorder="1" applyAlignment="1">
      <alignment horizontal="center"/>
    </xf>
    <xf numFmtId="0" fontId="25" fillId="0" borderId="23" xfId="0" applyFont="1" applyBorder="1" applyAlignment="1">
      <alignment horizontal="center"/>
    </xf>
    <xf numFmtId="0" fontId="25" fillId="0" borderId="33" xfId="0" applyFont="1" applyBorder="1" applyAlignment="1">
      <alignment horizontal="center"/>
    </xf>
    <xf numFmtId="0" fontId="25" fillId="0" borderId="25" xfId="0" applyFont="1" applyBorder="1" applyAlignment="1">
      <alignment horizontal="center"/>
    </xf>
    <xf numFmtId="0" fontId="25" fillId="0" borderId="25" xfId="0" applyFont="1" applyFill="1" applyBorder="1" applyAlignment="1">
      <alignment horizontal="center"/>
    </xf>
    <xf numFmtId="0" fontId="25" fillId="0" borderId="26" xfId="0" applyFont="1" applyBorder="1" applyAlignment="1">
      <alignment horizontal="center"/>
    </xf>
    <xf numFmtId="0" fontId="25" fillId="0" borderId="41" xfId="0" applyFont="1" applyBorder="1" applyAlignment="1">
      <alignment horizontal="center"/>
    </xf>
    <xf numFmtId="0" fontId="25" fillId="0" borderId="51" xfId="0" applyFont="1" applyBorder="1" applyAlignment="1">
      <alignment horizontal="center"/>
    </xf>
    <xf numFmtId="0" fontId="30" fillId="0" borderId="23" xfId="3" applyFont="1" applyFill="1" applyBorder="1" applyAlignment="1"/>
    <xf numFmtId="0" fontId="25" fillId="0" borderId="52" xfId="0" applyFont="1" applyBorder="1" applyAlignment="1">
      <alignment horizontal="center"/>
    </xf>
    <xf numFmtId="0" fontId="24" fillId="4" borderId="53" xfId="3" applyFont="1" applyFill="1" applyBorder="1" applyAlignment="1">
      <alignment horizontal="center"/>
    </xf>
    <xf numFmtId="0" fontId="25" fillId="7" borderId="22" xfId="0" applyFont="1" applyFill="1" applyBorder="1" applyAlignment="1">
      <alignment horizontal="center"/>
    </xf>
    <xf numFmtId="0" fontId="25" fillId="7" borderId="23" xfId="0" applyFont="1" applyFill="1" applyBorder="1" applyAlignment="1">
      <alignment horizontal="center"/>
    </xf>
    <xf numFmtId="0" fontId="25" fillId="7" borderId="33" xfId="0" applyFont="1" applyFill="1" applyBorder="1" applyAlignment="1">
      <alignment horizontal="center"/>
    </xf>
    <xf numFmtId="0" fontId="25" fillId="7" borderId="51" xfId="0" applyFont="1" applyFill="1" applyBorder="1" applyAlignment="1">
      <alignment horizontal="center"/>
    </xf>
    <xf numFmtId="0" fontId="17" fillId="7" borderId="0" xfId="0" applyFont="1" applyFill="1"/>
    <xf numFmtId="0" fontId="24" fillId="8" borderId="21" xfId="3" applyFont="1" applyFill="1" applyBorder="1" applyAlignment="1">
      <alignment horizontal="center"/>
    </xf>
    <xf numFmtId="0" fontId="22" fillId="0" borderId="0" xfId="3" applyFont="1" applyBorder="1" applyAlignment="1">
      <alignment horizontal="center"/>
    </xf>
    <xf numFmtId="165" fontId="0" fillId="3" borderId="7" xfId="0" applyNumberFormat="1" applyFill="1" applyBorder="1" applyAlignment="1" applyProtection="1">
      <alignment horizontal="center"/>
    </xf>
    <xf numFmtId="165" fontId="0" fillId="3" borderId="13" xfId="0" applyNumberFormat="1" applyFill="1" applyBorder="1" applyAlignment="1" applyProtection="1">
      <alignment horizontal="center"/>
    </xf>
    <xf numFmtId="168" fontId="2" fillId="5" borderId="7" xfId="0" applyNumberFormat="1" applyFont="1" applyFill="1" applyBorder="1" applyAlignment="1" applyProtection="1">
      <alignment horizontal="center"/>
      <protection locked="0"/>
    </xf>
    <xf numFmtId="168" fontId="2" fillId="5" borderId="13" xfId="0" applyNumberFormat="1" applyFon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 vertical="center"/>
    </xf>
    <xf numFmtId="2" fontId="0" fillId="3" borderId="9" xfId="0" applyNumberFormat="1" applyFill="1" applyBorder="1" applyAlignment="1" applyProtection="1">
      <alignment horizontal="center" vertical="center"/>
    </xf>
    <xf numFmtId="49" fontId="0" fillId="3" borderId="10" xfId="0" applyNumberFormat="1" applyFill="1" applyBorder="1" applyAlignment="1" applyProtection="1">
      <alignment horizontal="center"/>
    </xf>
    <xf numFmtId="0" fontId="0" fillId="3" borderId="7" xfId="0" applyNumberFormat="1" applyFill="1" applyBorder="1" applyAlignment="1" applyProtection="1">
      <alignment horizontal="center"/>
      <protection hidden="1"/>
    </xf>
    <xf numFmtId="0" fontId="0" fillId="3" borderId="13" xfId="0" applyNumberFormat="1" applyFill="1" applyBorder="1" applyAlignment="1" applyProtection="1">
      <alignment horizontal="center"/>
      <protection hidden="1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168" fontId="0" fillId="2" borderId="7" xfId="0" applyNumberFormat="1" applyFill="1" applyBorder="1" applyAlignment="1" applyProtection="1">
      <alignment horizontal="center"/>
      <protection locked="0"/>
    </xf>
    <xf numFmtId="168" fontId="0" fillId="2" borderId="13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2" fontId="5" fillId="3" borderId="10" xfId="0" applyNumberFormat="1" applyFont="1" applyFill="1" applyBorder="1" applyAlignment="1" applyProtection="1">
      <alignment horizontal="center"/>
      <protection hidden="1"/>
    </xf>
    <xf numFmtId="0" fontId="0" fillId="0" borderId="10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5" fillId="3" borderId="10" xfId="0" applyNumberFormat="1" applyFont="1" applyFill="1" applyBorder="1" applyAlignment="1" applyProtection="1">
      <alignment horizontal="center"/>
    </xf>
    <xf numFmtId="0" fontId="0" fillId="3" borderId="10" xfId="0" applyNumberFormat="1" applyFill="1" applyBorder="1" applyAlignment="1" applyProtection="1">
      <alignment horizontal="center"/>
    </xf>
    <xf numFmtId="0" fontId="5" fillId="0" borderId="10" xfId="0" applyFont="1" applyBorder="1" applyAlignment="1" applyProtection="1">
      <alignment horizontal="center"/>
    </xf>
    <xf numFmtId="0" fontId="8" fillId="0" borderId="0" xfId="1" applyAlignment="1" applyProtection="1">
      <alignment horizontal="left" wrapText="1"/>
    </xf>
    <xf numFmtId="0" fontId="0" fillId="0" borderId="2" xfId="0" applyBorder="1" applyAlignment="1" applyProtection="1">
      <alignment horizontal="left"/>
      <protection locked="0"/>
    </xf>
    <xf numFmtId="169" fontId="0" fillId="0" borderId="5" xfId="0" applyNumberFormat="1" applyBorder="1" applyAlignment="1" applyProtection="1">
      <alignment horizontal="center"/>
    </xf>
    <xf numFmtId="169" fontId="0" fillId="0" borderId="6" xfId="0" applyNumberFormat="1" applyBorder="1" applyAlignment="1" applyProtection="1">
      <alignment horizontal="center"/>
    </xf>
    <xf numFmtId="168" fontId="0" fillId="3" borderId="7" xfId="0" applyNumberFormat="1" applyFill="1" applyBorder="1" applyAlignment="1" applyProtection="1">
      <alignment horizontal="center"/>
    </xf>
    <xf numFmtId="168" fontId="0" fillId="3" borderId="13" xfId="0" applyNumberFormat="1" applyFill="1" applyBorder="1" applyAlignment="1" applyProtection="1">
      <alignment horizontal="center"/>
    </xf>
    <xf numFmtId="49" fontId="2" fillId="3" borderId="10" xfId="0" applyNumberFormat="1" applyFont="1" applyFill="1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2" fontId="6" fillId="2" borderId="7" xfId="2" applyNumberFormat="1" applyFont="1" applyFill="1" applyBorder="1" applyAlignment="1" applyProtection="1">
      <alignment horizontal="center"/>
      <protection locked="0"/>
    </xf>
    <xf numFmtId="2" fontId="6" fillId="2" borderId="13" xfId="2" applyNumberFormat="1" applyFont="1" applyFill="1" applyBorder="1" applyAlignment="1" applyProtection="1">
      <alignment horizontal="center"/>
      <protection locked="0"/>
    </xf>
    <xf numFmtId="170" fontId="6" fillId="2" borderId="10" xfId="0" applyNumberFormat="1" applyFont="1" applyFill="1" applyBorder="1" applyAlignment="1" applyProtection="1">
      <alignment horizontal="center"/>
      <protection locked="0"/>
    </xf>
    <xf numFmtId="0" fontId="6" fillId="2" borderId="10" xfId="0" applyFont="1" applyFill="1" applyBorder="1" applyAlignment="1" applyProtection="1">
      <alignment horizontal="left"/>
      <protection locked="0"/>
    </xf>
    <xf numFmtId="2" fontId="0" fillId="3" borderId="1" xfId="0" applyNumberFormat="1" applyFill="1" applyBorder="1" applyAlignment="1" applyProtection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</xf>
    <xf numFmtId="2" fontId="0" fillId="3" borderId="4" xfId="0" applyNumberFormat="1" applyFill="1" applyBorder="1" applyAlignment="1" applyProtection="1">
      <alignment horizontal="center" vertical="center"/>
    </xf>
    <xf numFmtId="2" fontId="0" fillId="3" borderId="6" xfId="0" applyNumberForma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5" fillId="0" borderId="15" xfId="0" applyFont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  <protection locked="0"/>
    </xf>
    <xf numFmtId="0" fontId="10" fillId="6" borderId="13" xfId="0" applyFont="1" applyFill="1" applyBorder="1" applyAlignment="1" applyProtection="1">
      <alignment horizontal="center"/>
      <protection locked="0"/>
    </xf>
    <xf numFmtId="0" fontId="6" fillId="0" borderId="7" xfId="0" applyFont="1" applyBorder="1" applyAlignment="1" applyProtection="1">
      <alignment horizontal="center"/>
    </xf>
    <xf numFmtId="0" fontId="6" fillId="0" borderId="13" xfId="0" applyFont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center"/>
    </xf>
    <xf numFmtId="0" fontId="5" fillId="0" borderId="5" xfId="0" applyFont="1" applyBorder="1" applyAlignment="1" applyProtection="1">
      <alignment horizontal="center"/>
    </xf>
    <xf numFmtId="0" fontId="6" fillId="0" borderId="14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15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0" fontId="6" fillId="0" borderId="15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49" fontId="2" fillId="2" borderId="5" xfId="0" applyNumberFormat="1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left"/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14" fillId="0" borderId="46" xfId="0" applyFont="1" applyBorder="1" applyAlignment="1">
      <alignment horizontal="left" vertical="center"/>
    </xf>
    <xf numFmtId="0" fontId="14" fillId="0" borderId="42" xfId="0" applyFont="1" applyBorder="1" applyAlignment="1">
      <alignment horizontal="left" vertical="center"/>
    </xf>
    <xf numFmtId="0" fontId="14" fillId="0" borderId="48" xfId="0" applyFont="1" applyBorder="1" applyAlignment="1">
      <alignment horizontal="left" vertical="center"/>
    </xf>
    <xf numFmtId="0" fontId="14" fillId="0" borderId="49" xfId="0" applyFont="1" applyBorder="1" applyAlignment="1">
      <alignment horizontal="left" vertical="center"/>
    </xf>
    <xf numFmtId="0" fontId="13" fillId="0" borderId="43" xfId="0" applyFont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30" fillId="0" borderId="32" xfId="3" applyFont="1" applyBorder="1" applyAlignment="1"/>
    <xf numFmtId="0" fontId="30" fillId="0" borderId="33" xfId="3" applyFont="1" applyBorder="1" applyAlignment="1"/>
    <xf numFmtId="0" fontId="30" fillId="0" borderId="34" xfId="3" applyFont="1" applyBorder="1" applyAlignment="1"/>
    <xf numFmtId="0" fontId="30" fillId="0" borderId="23" xfId="3" applyFont="1" applyBorder="1" applyAlignment="1"/>
    <xf numFmtId="0" fontId="30" fillId="0" borderId="32" xfId="3" applyFont="1" applyBorder="1" applyAlignment="1">
      <alignment horizontal="left"/>
    </xf>
    <xf numFmtId="0" fontId="30" fillId="0" borderId="33" xfId="3" applyFont="1" applyBorder="1" applyAlignment="1">
      <alignment horizontal="left"/>
    </xf>
    <xf numFmtId="0" fontId="30" fillId="0" borderId="34" xfId="3" applyFont="1" applyBorder="1" applyAlignment="1">
      <alignment horizontal="left"/>
    </xf>
    <xf numFmtId="0" fontId="30" fillId="0" borderId="38" xfId="3" applyFont="1" applyBorder="1" applyAlignment="1"/>
    <xf numFmtId="0" fontId="30" fillId="0" borderId="36" xfId="3" applyFont="1" applyBorder="1" applyAlignment="1"/>
    <xf numFmtId="0" fontId="30" fillId="0" borderId="37" xfId="3" applyFont="1" applyBorder="1" applyAlignment="1"/>
    <xf numFmtId="0" fontId="30" fillId="0" borderId="40" xfId="3" applyFont="1" applyBorder="1" applyAlignment="1"/>
    <xf numFmtId="0" fontId="30" fillId="0" borderId="23" xfId="3" applyFont="1" applyBorder="1" applyAlignment="1">
      <alignment horizontal="center"/>
    </xf>
    <xf numFmtId="0" fontId="30" fillId="0" borderId="33" xfId="3" applyFont="1" applyBorder="1" applyAlignment="1">
      <alignment horizontal="center"/>
    </xf>
    <xf numFmtId="0" fontId="1" fillId="0" borderId="35" xfId="3" applyBorder="1" applyAlignment="1"/>
    <xf numFmtId="0" fontId="30" fillId="0" borderId="38" xfId="3" applyFont="1" applyBorder="1" applyAlignment="1">
      <alignment horizontal="center"/>
    </xf>
    <xf numFmtId="0" fontId="30" fillId="0" borderId="36" xfId="3" applyFont="1" applyBorder="1" applyAlignment="1">
      <alignment horizontal="center"/>
    </xf>
    <xf numFmtId="0" fontId="1" fillId="0" borderId="39" xfId="3" applyBorder="1" applyAlignment="1"/>
    <xf numFmtId="0" fontId="22" fillId="0" borderId="0" xfId="3" applyFont="1" applyBorder="1" applyAlignment="1">
      <alignment horizontal="center"/>
    </xf>
    <xf numFmtId="0" fontId="21" fillId="0" borderId="0" xfId="3" applyFont="1" applyAlignment="1">
      <alignment horizontal="center"/>
    </xf>
    <xf numFmtId="0" fontId="30" fillId="0" borderId="23" xfId="3" applyFont="1" applyBorder="1" applyAlignment="1">
      <alignment horizontal="left"/>
    </xf>
    <xf numFmtId="0" fontId="29" fillId="0" borderId="18" xfId="3" applyFont="1" applyBorder="1" applyAlignment="1">
      <alignment horizontal="center"/>
    </xf>
    <xf numFmtId="0" fontId="29" fillId="0" borderId="27" xfId="3" applyFont="1" applyBorder="1" applyAlignment="1">
      <alignment horizontal="center"/>
    </xf>
    <xf numFmtId="0" fontId="1" fillId="0" borderId="19" xfId="3" applyBorder="1" applyAlignment="1"/>
    <xf numFmtId="0" fontId="30" fillId="0" borderId="20" xfId="3" applyFont="1" applyBorder="1" applyAlignment="1">
      <alignment horizontal="center"/>
    </xf>
    <xf numFmtId="0" fontId="30" fillId="0" borderId="29" xfId="3" applyFont="1" applyBorder="1" applyAlignment="1">
      <alignment horizontal="center"/>
    </xf>
    <xf numFmtId="0" fontId="1" fillId="0" borderId="31" xfId="3" applyBorder="1" applyAlignment="1"/>
    <xf numFmtId="0" fontId="23" fillId="0" borderId="0" xfId="3" applyFont="1" applyAlignment="1">
      <alignment horizontal="center"/>
    </xf>
    <xf numFmtId="0" fontId="30" fillId="0" borderId="28" xfId="3" applyFont="1" applyBorder="1" applyAlignment="1"/>
    <xf numFmtId="0" fontId="30" fillId="0" borderId="29" xfId="3" applyFont="1" applyBorder="1" applyAlignment="1"/>
    <xf numFmtId="0" fontId="30" fillId="0" borderId="30" xfId="3" applyFont="1" applyBorder="1" applyAlignment="1"/>
    <xf numFmtId="0" fontId="29" fillId="0" borderId="18" xfId="3" applyFont="1" applyBorder="1" applyAlignment="1"/>
    <xf numFmtId="0" fontId="29" fillId="0" borderId="27" xfId="3" applyFont="1" applyBorder="1" applyAlignment="1"/>
    <xf numFmtId="0" fontId="29" fillId="0" borderId="19" xfId="3" applyFont="1" applyBorder="1" applyAlignment="1"/>
    <xf numFmtId="0" fontId="30" fillId="0" borderId="20" xfId="3" applyFont="1" applyBorder="1" applyAlignment="1"/>
  </cellXfs>
  <cellStyles count="5">
    <cellStyle name="Lien hypertexte" xfId="1" builtinId="8"/>
    <cellStyle name="Lien hypertexte 2" xfId="4" xr:uid="{00000000-0005-0000-0000-000002000000}"/>
    <cellStyle name="Monétaire" xfId="2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G$58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32</xdr:row>
      <xdr:rowOff>28575</xdr:rowOff>
    </xdr:from>
    <xdr:ext cx="96537" cy="159801"/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3533775" y="5257800"/>
          <a:ext cx="86883" cy="14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</a:t>
          </a:r>
        </a:p>
      </xdr:txBody>
    </xdr:sp>
    <xdr:clientData/>
  </xdr:oneCellAnchor>
  <xdr:twoCellAnchor editAs="oneCell">
    <xdr:from>
      <xdr:col>13</xdr:col>
      <xdr:colOff>9525</xdr:colOff>
      <xdr:row>32</xdr:row>
      <xdr:rowOff>28575</xdr:rowOff>
    </xdr:from>
    <xdr:to>
      <xdr:col>13</xdr:col>
      <xdr:colOff>152400</xdr:colOff>
      <xdr:row>33</xdr:row>
      <xdr:rowOff>47625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5105400" y="689610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E</a:t>
          </a:r>
        </a:p>
      </xdr:txBody>
    </xdr:sp>
    <xdr:clientData/>
  </xdr:twoCellAnchor>
  <xdr:oneCellAnchor>
    <xdr:from>
      <xdr:col>11</xdr:col>
      <xdr:colOff>28575</xdr:colOff>
      <xdr:row>32</xdr:row>
      <xdr:rowOff>28575</xdr:rowOff>
    </xdr:from>
    <xdr:ext cx="92526" cy="141001"/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4676775" y="5257800"/>
          <a:ext cx="92526" cy="14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</a:t>
          </a:r>
        </a:p>
      </xdr:txBody>
    </xdr:sp>
    <xdr:clientData/>
  </xdr:oneCellAnchor>
  <xdr:oneCellAnchor>
    <xdr:from>
      <xdr:col>12</xdr:col>
      <xdr:colOff>28575</xdr:colOff>
      <xdr:row>32</xdr:row>
      <xdr:rowOff>28575</xdr:rowOff>
    </xdr:from>
    <xdr:ext cx="92526" cy="141001"/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>
          <a:spLocks noChangeArrowheads="1"/>
        </xdr:cNvSpPr>
      </xdr:nvSpPr>
      <xdr:spPr bwMode="auto">
        <a:xfrm>
          <a:off x="5276850" y="5257800"/>
          <a:ext cx="92526" cy="1410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fr-C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</a:t>
          </a:r>
        </a:p>
      </xdr:txBody>
    </xdr:sp>
    <xdr:clientData/>
  </xdr:oneCellAnchor>
  <xdr:twoCellAnchor editAs="oneCell">
    <xdr:from>
      <xdr:col>10</xdr:col>
      <xdr:colOff>9525</xdr:colOff>
      <xdr:row>32</xdr:row>
      <xdr:rowOff>28575</xdr:rowOff>
    </xdr:from>
    <xdr:to>
      <xdr:col>10</xdr:col>
      <xdr:colOff>152400</xdr:colOff>
      <xdr:row>33</xdr:row>
      <xdr:rowOff>47625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>
          <a:spLocks noChangeArrowheads="1"/>
        </xdr:cNvSpPr>
      </xdr:nvSpPr>
      <xdr:spPr bwMode="auto">
        <a:xfrm>
          <a:off x="3305175" y="689610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B</a:t>
          </a:r>
        </a:p>
      </xdr:txBody>
    </xdr:sp>
    <xdr:clientData/>
  </xdr:twoCellAnchor>
  <xdr:twoCellAnchor editAs="oneCell">
    <xdr:from>
      <xdr:col>14</xdr:col>
      <xdr:colOff>9525</xdr:colOff>
      <xdr:row>32</xdr:row>
      <xdr:rowOff>28575</xdr:rowOff>
    </xdr:from>
    <xdr:to>
      <xdr:col>14</xdr:col>
      <xdr:colOff>152400</xdr:colOff>
      <xdr:row>33</xdr:row>
      <xdr:rowOff>47625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>
          <a:spLocks noChangeArrowheads="1"/>
        </xdr:cNvSpPr>
      </xdr:nvSpPr>
      <xdr:spPr bwMode="auto">
        <a:xfrm>
          <a:off x="5791200" y="689610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F</a:t>
          </a:r>
        </a:p>
      </xdr:txBody>
    </xdr:sp>
    <xdr:clientData/>
  </xdr:twoCellAnchor>
  <xdr:twoCellAnchor editAs="oneCell">
    <xdr:from>
      <xdr:col>16</xdr:col>
      <xdr:colOff>9525</xdr:colOff>
      <xdr:row>32</xdr:row>
      <xdr:rowOff>28575</xdr:rowOff>
    </xdr:from>
    <xdr:to>
      <xdr:col>16</xdr:col>
      <xdr:colOff>152400</xdr:colOff>
      <xdr:row>33</xdr:row>
      <xdr:rowOff>47625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5810250" y="527685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G</a:t>
          </a:r>
        </a:p>
      </xdr:txBody>
    </xdr:sp>
    <xdr:clientData/>
  </xdr:twoCellAnchor>
  <xdr:twoCellAnchor editAs="oneCell">
    <xdr:from>
      <xdr:col>17</xdr:col>
      <xdr:colOff>9525</xdr:colOff>
      <xdr:row>32</xdr:row>
      <xdr:rowOff>28575</xdr:rowOff>
    </xdr:from>
    <xdr:to>
      <xdr:col>17</xdr:col>
      <xdr:colOff>152400</xdr:colOff>
      <xdr:row>33</xdr:row>
      <xdr:rowOff>47625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5810250" y="5276850"/>
          <a:ext cx="1428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CA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H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28575</xdr:colOff>
      <xdr:row>3</xdr:row>
      <xdr:rowOff>190500</xdr:rowOff>
    </xdr:to>
    <xdr:pic>
      <xdr:nvPicPr>
        <xdr:cNvPr id="1451" name="Image 11" descr="CSCNB&amp;W.jpg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015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742950</xdr:colOff>
          <xdr:row>48</xdr:row>
          <xdr:rowOff>28575</xdr:rowOff>
        </xdr:from>
        <xdr:to>
          <xdr:col>7</xdr:col>
          <xdr:colOff>19050</xdr:colOff>
          <xdr:row>49</xdr:row>
          <xdr:rowOff>142875</xdr:rowOff>
        </xdr:to>
        <xdr:sp macro="" textlink="">
          <xdr:nvSpPr>
            <xdr:cNvPr id="1365" name="Check Box 341" hidden="1">
              <a:extLst>
                <a:ext uri="{63B3BB69-23CF-44E3-9099-C40C66FF867C}">
                  <a14:compatExt spid="_x0000_s1365"/>
                </a:ext>
                <a:ext uri="{FF2B5EF4-FFF2-40B4-BE49-F238E27FC236}">
                  <a16:creationId xmlns:a16="http://schemas.microsoft.com/office/drawing/2014/main" id="{00000000-0008-0000-0000-00005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 mc:Ignorable="a14" a14:legacySpreadsheetColorIndex="3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entrenord.ab.ca/fichiers/cscn/Conseil/Politiques/D-4000/D4031.pdf" TargetMode="External"/><Relationship Id="rId6" Type="http://schemas.openxmlformats.org/officeDocument/2006/relationships/comments" Target="../comments1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R91"/>
  <sheetViews>
    <sheetView tabSelected="1" zoomScaleNormal="100" workbookViewId="0">
      <selection activeCell="X26" sqref="X26"/>
    </sheetView>
  </sheetViews>
  <sheetFormatPr baseColWidth="10" defaultColWidth="11.42578125" defaultRowHeight="12.75" x14ac:dyDescent="0.2"/>
  <cols>
    <col min="1" max="1" width="4.140625" customWidth="1"/>
    <col min="2" max="2" width="4.5703125" customWidth="1"/>
    <col min="3" max="3" width="2.7109375" customWidth="1"/>
    <col min="4" max="4" width="6.140625" customWidth="1"/>
    <col min="5" max="5" width="8.42578125" customWidth="1"/>
    <col min="6" max="6" width="7.7109375" customWidth="1"/>
    <col min="7" max="7" width="14.7109375" customWidth="1"/>
    <col min="8" max="8" width="0.85546875" customWidth="1"/>
    <col min="9" max="9" width="3.7109375" customWidth="1"/>
    <col min="10" max="10" width="7.7109375" customWidth="1"/>
    <col min="11" max="13" width="9" customWidth="1"/>
    <col min="14" max="14" width="11.28515625" customWidth="1"/>
    <col min="15" max="15" width="9" customWidth="1"/>
    <col min="16" max="16" width="1.7109375" customWidth="1"/>
    <col min="17" max="17" width="11.28515625" customWidth="1"/>
    <col min="18" max="18" width="11.7109375" customWidth="1"/>
    <col min="19" max="19" width="4" bestFit="1" customWidth="1"/>
    <col min="20" max="20" width="5" bestFit="1" customWidth="1"/>
  </cols>
  <sheetData>
    <row r="1" spans="1:18" s="46" customFormat="1" x14ac:dyDescent="0.2"/>
    <row r="2" spans="1:18" s="46" customFormat="1" ht="15.75" x14ac:dyDescent="0.25">
      <c r="J2" s="55"/>
      <c r="R2" s="56" t="s">
        <v>102</v>
      </c>
    </row>
    <row r="3" spans="1:18" s="46" customFormat="1" ht="15.75" x14ac:dyDescent="0.25">
      <c r="H3" s="79" t="s">
        <v>0</v>
      </c>
      <c r="R3" s="56" t="s">
        <v>101</v>
      </c>
    </row>
    <row r="4" spans="1:18" s="46" customFormat="1" ht="15.75" x14ac:dyDescent="0.25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5" spans="1:18" ht="6" customHeight="1" x14ac:dyDescent="0.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</row>
    <row r="6" spans="1:18" ht="15" customHeight="1" x14ac:dyDescent="0.2">
      <c r="A6" s="40" t="s">
        <v>1</v>
      </c>
      <c r="B6" s="41"/>
      <c r="C6" s="183"/>
      <c r="D6" s="184"/>
      <c r="E6" s="184"/>
      <c r="F6" s="184"/>
      <c r="G6" s="184"/>
      <c r="H6" s="184"/>
      <c r="I6" s="184"/>
      <c r="J6" s="184"/>
      <c r="K6" s="42"/>
      <c r="L6" s="43" t="s">
        <v>2</v>
      </c>
      <c r="M6" s="196" t="s">
        <v>132</v>
      </c>
      <c r="N6" s="197"/>
      <c r="O6" s="197"/>
      <c r="P6" s="42"/>
      <c r="Q6" s="177" t="s">
        <v>68</v>
      </c>
      <c r="R6" s="178"/>
    </row>
    <row r="7" spans="1:18" ht="18.75" customHeight="1" x14ac:dyDescent="0.2">
      <c r="A7" s="40" t="s">
        <v>3</v>
      </c>
      <c r="B7" s="42"/>
      <c r="C7" s="42"/>
      <c r="D7" s="198"/>
      <c r="E7" s="199"/>
      <c r="F7" s="199"/>
      <c r="G7" s="199"/>
      <c r="H7" s="199"/>
      <c r="I7" s="199"/>
      <c r="J7" s="199"/>
      <c r="K7" s="44"/>
      <c r="L7" s="43" t="s">
        <v>4</v>
      </c>
      <c r="M7" s="179" t="s">
        <v>86</v>
      </c>
      <c r="N7" s="179"/>
      <c r="O7" s="179"/>
      <c r="P7" s="4"/>
      <c r="Q7" s="179" t="s">
        <v>86</v>
      </c>
      <c r="R7" s="180"/>
    </row>
    <row r="8" spans="1:18" ht="6" customHeight="1" x14ac:dyDescent="0.2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/>
    </row>
    <row r="10" spans="1:18" x14ac:dyDescent="0.2">
      <c r="A10" s="22"/>
      <c r="B10" s="23"/>
      <c r="C10" s="24"/>
      <c r="D10" s="25"/>
      <c r="E10" s="26"/>
      <c r="F10" s="26"/>
      <c r="G10" s="26"/>
      <c r="H10" s="26"/>
      <c r="I10" s="24"/>
      <c r="J10" s="37" t="s">
        <v>7</v>
      </c>
      <c r="K10" s="181" t="s">
        <v>80</v>
      </c>
      <c r="L10" s="193"/>
      <c r="M10" s="182"/>
      <c r="N10" s="35" t="s">
        <v>81</v>
      </c>
      <c r="O10" s="194"/>
      <c r="P10" s="195"/>
      <c r="Q10" s="37" t="s">
        <v>83</v>
      </c>
      <c r="R10" s="32"/>
    </row>
    <row r="11" spans="1:18" x14ac:dyDescent="0.2">
      <c r="A11" s="190" t="s">
        <v>5</v>
      </c>
      <c r="B11" s="191"/>
      <c r="C11" s="192"/>
      <c r="D11" s="187" t="s">
        <v>70</v>
      </c>
      <c r="E11" s="188"/>
      <c r="F11" s="188"/>
      <c r="G11" s="188"/>
      <c r="H11" s="188"/>
      <c r="I11" s="189"/>
      <c r="J11" s="27" t="s">
        <v>151</v>
      </c>
      <c r="K11" s="181" t="s">
        <v>6</v>
      </c>
      <c r="L11" s="193"/>
      <c r="M11" s="182"/>
      <c r="N11" s="33" t="s">
        <v>82</v>
      </c>
      <c r="O11" s="185" t="s">
        <v>77</v>
      </c>
      <c r="P11" s="186"/>
      <c r="Q11" s="38" t="s">
        <v>84</v>
      </c>
      <c r="R11" s="36" t="s">
        <v>85</v>
      </c>
    </row>
    <row r="12" spans="1:18" x14ac:dyDescent="0.2">
      <c r="A12" s="181" t="s">
        <v>89</v>
      </c>
      <c r="B12" s="193"/>
      <c r="C12" s="182"/>
      <c r="D12" s="28"/>
      <c r="E12" s="29"/>
      <c r="F12" s="29"/>
      <c r="G12" s="30"/>
      <c r="H12" s="30"/>
      <c r="I12" s="31"/>
      <c r="J12" s="15" t="s">
        <v>152</v>
      </c>
      <c r="K12" s="16" t="s">
        <v>205</v>
      </c>
      <c r="L12" s="16" t="s">
        <v>208</v>
      </c>
      <c r="M12" s="16" t="s">
        <v>209</v>
      </c>
      <c r="N12" s="34" t="s">
        <v>6</v>
      </c>
      <c r="O12" s="181" t="s">
        <v>6</v>
      </c>
      <c r="P12" s="182"/>
      <c r="Q12" s="33" t="s">
        <v>6</v>
      </c>
      <c r="R12" s="16" t="s">
        <v>6</v>
      </c>
    </row>
    <row r="13" spans="1:18" x14ac:dyDescent="0.2">
      <c r="A13" s="165"/>
      <c r="B13" s="165"/>
      <c r="C13" s="165"/>
      <c r="D13" s="166"/>
      <c r="E13" s="166"/>
      <c r="F13" s="166"/>
      <c r="G13" s="166"/>
      <c r="H13" s="166"/>
      <c r="I13" s="166"/>
      <c r="J13" s="89"/>
      <c r="K13" s="71"/>
      <c r="L13" s="71"/>
      <c r="M13" s="71"/>
      <c r="N13" s="71"/>
      <c r="O13" s="163"/>
      <c r="P13" s="164"/>
      <c r="Q13" s="71"/>
      <c r="R13" s="71"/>
    </row>
    <row r="14" spans="1:18" x14ac:dyDescent="0.2">
      <c r="A14" s="165"/>
      <c r="B14" s="165"/>
      <c r="C14" s="165"/>
      <c r="D14" s="166"/>
      <c r="E14" s="166"/>
      <c r="F14" s="166"/>
      <c r="G14" s="166"/>
      <c r="H14" s="166"/>
      <c r="I14" s="166"/>
      <c r="J14" s="89"/>
      <c r="K14" s="71"/>
      <c r="L14" s="71"/>
      <c r="M14" s="71"/>
      <c r="N14" s="71"/>
      <c r="O14" s="163"/>
      <c r="P14" s="164"/>
      <c r="Q14" s="71"/>
      <c r="R14" s="71"/>
    </row>
    <row r="15" spans="1:18" x14ac:dyDescent="0.2">
      <c r="A15" s="165"/>
      <c r="B15" s="165"/>
      <c r="C15" s="165"/>
      <c r="D15" s="166"/>
      <c r="E15" s="166"/>
      <c r="F15" s="166"/>
      <c r="G15" s="166"/>
      <c r="H15" s="166"/>
      <c r="I15" s="166"/>
      <c r="J15" s="89"/>
      <c r="K15" s="71"/>
      <c r="L15" s="71"/>
      <c r="M15" s="71"/>
      <c r="N15" s="71"/>
      <c r="O15" s="163"/>
      <c r="P15" s="164"/>
      <c r="Q15" s="71"/>
      <c r="R15" s="71"/>
    </row>
    <row r="16" spans="1:18" x14ac:dyDescent="0.2">
      <c r="A16" s="165"/>
      <c r="B16" s="165"/>
      <c r="C16" s="165"/>
      <c r="D16" s="166"/>
      <c r="E16" s="166"/>
      <c r="F16" s="166"/>
      <c r="G16" s="166"/>
      <c r="H16" s="166"/>
      <c r="I16" s="166"/>
      <c r="J16" s="89"/>
      <c r="K16" s="71"/>
      <c r="L16" s="71"/>
      <c r="M16" s="71"/>
      <c r="N16" s="71"/>
      <c r="O16" s="163"/>
      <c r="P16" s="164"/>
      <c r="Q16" s="71"/>
      <c r="R16" s="71"/>
    </row>
    <row r="17" spans="1:18" x14ac:dyDescent="0.2">
      <c r="A17" s="165"/>
      <c r="B17" s="165"/>
      <c r="C17" s="165"/>
      <c r="D17" s="166"/>
      <c r="E17" s="166"/>
      <c r="F17" s="166"/>
      <c r="G17" s="166"/>
      <c r="H17" s="166"/>
      <c r="I17" s="166"/>
      <c r="J17" s="89"/>
      <c r="K17" s="71"/>
      <c r="L17" s="71"/>
      <c r="M17" s="71"/>
      <c r="N17" s="71"/>
      <c r="O17" s="163"/>
      <c r="P17" s="164"/>
      <c r="Q17" s="71"/>
      <c r="R17" s="71"/>
    </row>
    <row r="18" spans="1:18" x14ac:dyDescent="0.2">
      <c r="A18" s="165"/>
      <c r="B18" s="165"/>
      <c r="C18" s="165"/>
      <c r="D18" s="166"/>
      <c r="E18" s="166"/>
      <c r="F18" s="166"/>
      <c r="G18" s="166"/>
      <c r="H18" s="166"/>
      <c r="I18" s="166"/>
      <c r="J18" s="89"/>
      <c r="K18" s="71"/>
      <c r="L18" s="71"/>
      <c r="M18" s="71"/>
      <c r="N18" s="71"/>
      <c r="O18" s="163"/>
      <c r="P18" s="164"/>
      <c r="Q18" s="71"/>
      <c r="R18" s="71"/>
    </row>
    <row r="19" spans="1:18" x14ac:dyDescent="0.2">
      <c r="A19" s="165"/>
      <c r="B19" s="165"/>
      <c r="C19" s="165"/>
      <c r="D19" s="166"/>
      <c r="E19" s="166"/>
      <c r="F19" s="166"/>
      <c r="G19" s="166"/>
      <c r="H19" s="166"/>
      <c r="I19" s="166"/>
      <c r="J19" s="89"/>
      <c r="K19" s="71"/>
      <c r="L19" s="71"/>
      <c r="M19" s="71"/>
      <c r="N19" s="71"/>
      <c r="O19" s="163"/>
      <c r="P19" s="164"/>
      <c r="Q19" s="71"/>
      <c r="R19" s="71"/>
    </row>
    <row r="20" spans="1:18" x14ac:dyDescent="0.2">
      <c r="A20" s="165"/>
      <c r="B20" s="165"/>
      <c r="C20" s="165"/>
      <c r="D20" s="166"/>
      <c r="E20" s="166"/>
      <c r="F20" s="166"/>
      <c r="G20" s="166"/>
      <c r="H20" s="166"/>
      <c r="I20" s="166"/>
      <c r="J20" s="89"/>
      <c r="K20" s="71"/>
      <c r="L20" s="71"/>
      <c r="M20" s="71"/>
      <c r="N20" s="71"/>
      <c r="O20" s="163"/>
      <c r="P20" s="164"/>
      <c r="Q20" s="71"/>
      <c r="R20" s="71"/>
    </row>
    <row r="21" spans="1:18" x14ac:dyDescent="0.2">
      <c r="A21" s="165"/>
      <c r="B21" s="165"/>
      <c r="C21" s="165"/>
      <c r="D21" s="166"/>
      <c r="E21" s="166"/>
      <c r="F21" s="166"/>
      <c r="G21" s="166"/>
      <c r="H21" s="166"/>
      <c r="I21" s="166"/>
      <c r="J21" s="89"/>
      <c r="K21" s="71"/>
      <c r="L21" s="71"/>
      <c r="M21" s="71"/>
      <c r="N21" s="71"/>
      <c r="O21" s="163"/>
      <c r="P21" s="164"/>
      <c r="Q21" s="71"/>
      <c r="R21" s="71"/>
    </row>
    <row r="22" spans="1:18" x14ac:dyDescent="0.2">
      <c r="A22" s="165"/>
      <c r="B22" s="165"/>
      <c r="C22" s="165"/>
      <c r="D22" s="166"/>
      <c r="E22" s="166"/>
      <c r="F22" s="166"/>
      <c r="G22" s="166"/>
      <c r="H22" s="166"/>
      <c r="I22" s="166"/>
      <c r="J22" s="89"/>
      <c r="K22" s="71"/>
      <c r="L22" s="71"/>
      <c r="M22" s="71"/>
      <c r="N22" s="71"/>
      <c r="O22" s="163"/>
      <c r="P22" s="164"/>
      <c r="Q22" s="71"/>
      <c r="R22" s="71"/>
    </row>
    <row r="23" spans="1:18" x14ac:dyDescent="0.2">
      <c r="A23" s="165"/>
      <c r="B23" s="165"/>
      <c r="C23" s="165"/>
      <c r="D23" s="166"/>
      <c r="E23" s="166"/>
      <c r="F23" s="166"/>
      <c r="G23" s="166"/>
      <c r="H23" s="166"/>
      <c r="I23" s="166"/>
      <c r="J23" s="89"/>
      <c r="K23" s="71"/>
      <c r="L23" s="71"/>
      <c r="M23" s="71"/>
      <c r="N23" s="71"/>
      <c r="O23" s="163"/>
      <c r="P23" s="164"/>
      <c r="Q23" s="71"/>
      <c r="R23" s="71"/>
    </row>
    <row r="24" spans="1:18" x14ac:dyDescent="0.2">
      <c r="A24" s="165"/>
      <c r="B24" s="165"/>
      <c r="C24" s="165"/>
      <c r="D24" s="166"/>
      <c r="E24" s="166"/>
      <c r="F24" s="166"/>
      <c r="G24" s="166"/>
      <c r="H24" s="166"/>
      <c r="I24" s="166"/>
      <c r="J24" s="89"/>
      <c r="K24" s="71"/>
      <c r="L24" s="71"/>
      <c r="M24" s="71"/>
      <c r="N24" s="71"/>
      <c r="O24" s="163"/>
      <c r="P24" s="164"/>
      <c r="Q24" s="71"/>
      <c r="R24" s="71"/>
    </row>
    <row r="25" spans="1:18" x14ac:dyDescent="0.2">
      <c r="A25" s="165"/>
      <c r="B25" s="165"/>
      <c r="C25" s="165"/>
      <c r="D25" s="166"/>
      <c r="E25" s="166"/>
      <c r="F25" s="166"/>
      <c r="G25" s="166"/>
      <c r="H25" s="166"/>
      <c r="I25" s="166"/>
      <c r="J25" s="89"/>
      <c r="K25" s="71"/>
      <c r="L25" s="71"/>
      <c r="M25" s="71"/>
      <c r="N25" s="71"/>
      <c r="O25" s="163"/>
      <c r="P25" s="164"/>
      <c r="Q25" s="71"/>
      <c r="R25" s="71"/>
    </row>
    <row r="26" spans="1:18" x14ac:dyDescent="0.2">
      <c r="A26" s="165"/>
      <c r="B26" s="165"/>
      <c r="C26" s="165"/>
      <c r="D26" s="166"/>
      <c r="E26" s="166"/>
      <c r="F26" s="166"/>
      <c r="G26" s="166"/>
      <c r="H26" s="166"/>
      <c r="I26" s="166"/>
      <c r="J26" s="89"/>
      <c r="K26" s="71"/>
      <c r="L26" s="71"/>
      <c r="M26" s="71"/>
      <c r="N26" s="71"/>
      <c r="O26" s="163"/>
      <c r="P26" s="164"/>
      <c r="Q26" s="71"/>
      <c r="R26" s="71"/>
    </row>
    <row r="27" spans="1:18" x14ac:dyDescent="0.2">
      <c r="A27" s="165"/>
      <c r="B27" s="165"/>
      <c r="C27" s="165"/>
      <c r="D27" s="166"/>
      <c r="E27" s="166"/>
      <c r="F27" s="166"/>
      <c r="G27" s="166"/>
      <c r="H27" s="166"/>
      <c r="I27" s="166"/>
      <c r="J27" s="89"/>
      <c r="K27" s="71"/>
      <c r="L27" s="71"/>
      <c r="M27" s="71"/>
      <c r="N27" s="71"/>
      <c r="O27" s="163"/>
      <c r="P27" s="164"/>
      <c r="Q27" s="71"/>
      <c r="R27" s="71"/>
    </row>
    <row r="28" spans="1:18" x14ac:dyDescent="0.2">
      <c r="A28" s="165"/>
      <c r="B28" s="165"/>
      <c r="C28" s="165"/>
      <c r="D28" s="166"/>
      <c r="E28" s="166"/>
      <c r="F28" s="166"/>
      <c r="G28" s="166"/>
      <c r="H28" s="166"/>
      <c r="I28" s="166"/>
      <c r="J28" s="89"/>
      <c r="K28" s="71"/>
      <c r="L28" s="71"/>
      <c r="M28" s="71"/>
      <c r="N28" s="71"/>
      <c r="O28" s="163"/>
      <c r="P28" s="164"/>
      <c r="Q28" s="71"/>
      <c r="R28" s="71"/>
    </row>
    <row r="29" spans="1:18" x14ac:dyDescent="0.2">
      <c r="A29" s="165"/>
      <c r="B29" s="165"/>
      <c r="C29" s="165"/>
      <c r="D29" s="166"/>
      <c r="E29" s="166"/>
      <c r="F29" s="166"/>
      <c r="G29" s="166"/>
      <c r="H29" s="166"/>
      <c r="I29" s="166"/>
      <c r="J29" s="89"/>
      <c r="K29" s="71"/>
      <c r="L29" s="71"/>
      <c r="M29" s="71"/>
      <c r="N29" s="71"/>
      <c r="O29" s="163"/>
      <c r="P29" s="164"/>
      <c r="Q29" s="71"/>
      <c r="R29" s="71"/>
    </row>
    <row r="30" spans="1:18" x14ac:dyDescent="0.2">
      <c r="A30" s="165"/>
      <c r="B30" s="165"/>
      <c r="C30" s="165"/>
      <c r="D30" s="166"/>
      <c r="E30" s="166"/>
      <c r="F30" s="166"/>
      <c r="G30" s="166"/>
      <c r="H30" s="166"/>
      <c r="I30" s="166"/>
      <c r="J30" s="89"/>
      <c r="K30" s="71"/>
      <c r="L30" s="71"/>
      <c r="M30" s="71"/>
      <c r="N30" s="71"/>
      <c r="O30" s="163"/>
      <c r="P30" s="164"/>
      <c r="Q30" s="71"/>
      <c r="R30" s="71"/>
    </row>
    <row r="31" spans="1:18" x14ac:dyDescent="0.2">
      <c r="A31" s="165"/>
      <c r="B31" s="165"/>
      <c r="C31" s="165"/>
      <c r="D31" s="166"/>
      <c r="E31" s="166"/>
      <c r="F31" s="166"/>
      <c r="G31" s="166"/>
      <c r="H31" s="166"/>
      <c r="I31" s="166"/>
      <c r="J31" s="89"/>
      <c r="K31" s="71"/>
      <c r="L31" s="71"/>
      <c r="M31" s="71"/>
      <c r="N31" s="71"/>
      <c r="O31" s="163"/>
      <c r="P31" s="164"/>
      <c r="Q31" s="71"/>
      <c r="R31" s="71"/>
    </row>
    <row r="32" spans="1:18" x14ac:dyDescent="0.2">
      <c r="A32" s="62"/>
      <c r="B32" s="63"/>
      <c r="C32" s="64"/>
      <c r="D32" s="171" t="s">
        <v>7</v>
      </c>
      <c r="E32" s="172"/>
      <c r="F32" s="172"/>
      <c r="G32" s="172"/>
      <c r="H32" s="172"/>
      <c r="I32" s="173"/>
      <c r="J32" s="137">
        <f>SUM(J13:J31)*0.57</f>
        <v>0</v>
      </c>
      <c r="K32" s="137">
        <f>SUM(K13:K31)</f>
        <v>0</v>
      </c>
      <c r="L32" s="137">
        <f>SUM(L13:L31)</f>
        <v>0</v>
      </c>
      <c r="M32" s="137">
        <f>SUM(M13:M31)</f>
        <v>0</v>
      </c>
      <c r="N32" s="137">
        <f>SUM(N13:N31)</f>
        <v>0</v>
      </c>
      <c r="O32" s="167">
        <f>SUM(O13:O31)</f>
        <v>0</v>
      </c>
      <c r="P32" s="168"/>
      <c r="Q32" s="137">
        <f>SUM(Q13:Q31)</f>
        <v>0</v>
      </c>
      <c r="R32" s="137">
        <f>SUM(R13:R31)</f>
        <v>0</v>
      </c>
    </row>
    <row r="33" spans="1:18" x14ac:dyDescent="0.2">
      <c r="A33" s="65"/>
      <c r="B33" s="66"/>
      <c r="C33" s="67"/>
      <c r="D33" s="174"/>
      <c r="E33" s="175"/>
      <c r="F33" s="175"/>
      <c r="G33" s="175"/>
      <c r="H33" s="175"/>
      <c r="I33" s="176"/>
      <c r="J33" s="138"/>
      <c r="K33" s="138"/>
      <c r="L33" s="138"/>
      <c r="M33" s="138"/>
      <c r="N33" s="138"/>
      <c r="O33" s="169"/>
      <c r="P33" s="170"/>
      <c r="Q33" s="138"/>
      <c r="R33" s="138"/>
    </row>
    <row r="34" spans="1:18" x14ac:dyDescent="0.2">
      <c r="A34" s="8"/>
      <c r="B34" s="9"/>
      <c r="C34" s="9"/>
      <c r="D34" s="9"/>
      <c r="E34" s="9"/>
      <c r="F34" s="9"/>
      <c r="G34" s="9"/>
      <c r="H34" s="9"/>
      <c r="I34" s="9"/>
      <c r="J34" s="10"/>
      <c r="K34" s="11"/>
      <c r="L34" s="11"/>
      <c r="M34" s="10"/>
      <c r="N34" s="10"/>
      <c r="O34" s="10"/>
      <c r="P34" s="4"/>
    </row>
    <row r="35" spans="1:18" x14ac:dyDescent="0.2">
      <c r="A35" s="148" t="s">
        <v>8</v>
      </c>
      <c r="B35" s="148"/>
      <c r="C35" s="148"/>
      <c r="D35" s="148"/>
      <c r="E35" s="148"/>
      <c r="F35" s="148"/>
      <c r="G35" s="148"/>
      <c r="H35" s="45"/>
      <c r="I35" s="46"/>
      <c r="J35" s="46"/>
    </row>
    <row r="36" spans="1:18" x14ac:dyDescent="0.2">
      <c r="A36" s="148" t="s">
        <v>9</v>
      </c>
      <c r="B36" s="148"/>
      <c r="C36" s="149" t="s">
        <v>10</v>
      </c>
      <c r="D36" s="150"/>
      <c r="E36" s="47" t="s">
        <v>11</v>
      </c>
      <c r="F36" s="47" t="s">
        <v>12</v>
      </c>
      <c r="G36" s="47" t="s">
        <v>13</v>
      </c>
      <c r="H36" s="48"/>
      <c r="I36" s="153" t="s">
        <v>55</v>
      </c>
      <c r="J36" s="153"/>
      <c r="L36" s="12" t="s">
        <v>71</v>
      </c>
      <c r="M36" s="13"/>
      <c r="N36" s="13"/>
      <c r="O36" s="39"/>
      <c r="P36" s="4"/>
      <c r="Q36" s="133">
        <f>SUM(J32:R33)</f>
        <v>0</v>
      </c>
      <c r="R36" s="134"/>
    </row>
    <row r="37" spans="1:18" x14ac:dyDescent="0.2">
      <c r="A37" s="151">
        <f>IF(G58=TRUE,462,461)</f>
        <v>461</v>
      </c>
      <c r="B37" s="152"/>
      <c r="C37" s="140" t="str">
        <f>VLOOKUP(Q$7,Taux!A$41:B$79,2,FALSE)</f>
        <v/>
      </c>
      <c r="D37" s="141"/>
      <c r="E37" s="68" t="str">
        <f>IF(Q$7=Q$73,308,IF(Q$7=Q$74,340,IF(Q$7=Q$75,716,IF(Q$7=Q$61,460,"000"))))</f>
        <v>000</v>
      </c>
      <c r="F37" s="68">
        <f>VLOOKUP(M$7,Taux!A$12:B$38,2,FALSE)</f>
        <v>0</v>
      </c>
      <c r="G37" s="69">
        <f>J32+N32+Q32</f>
        <v>0</v>
      </c>
      <c r="H37" s="58"/>
      <c r="I37" s="147">
        <f>G37/1.05*0.05</f>
        <v>0</v>
      </c>
      <c r="J37" s="147">
        <f>G37/1.05*0.05</f>
        <v>0</v>
      </c>
      <c r="L37" s="12" t="s">
        <v>14</v>
      </c>
      <c r="M37" s="13"/>
      <c r="N37" s="13"/>
      <c r="O37" s="39"/>
      <c r="P37" s="4"/>
      <c r="Q37" s="135"/>
      <c r="R37" s="136"/>
    </row>
    <row r="38" spans="1:18" x14ac:dyDescent="0.2">
      <c r="A38" s="139" t="s">
        <v>21</v>
      </c>
      <c r="B38" s="139"/>
      <c r="C38" s="140" t="str">
        <f>VLOOKUP(Q$7,Taux!A$41:B$79,2,FALSE)</f>
        <v/>
      </c>
      <c r="D38" s="141"/>
      <c r="E38" s="68" t="str">
        <f t="shared" ref="E38:E40" si="0">IF(Q$7=Q$73,308,IF(Q$7=Q$74,340,IF(Q$7=Q$75,716,IF(Q$7=Q$61,460,"000"))))</f>
        <v>000</v>
      </c>
      <c r="F38" s="68">
        <f>VLOOKUP(M$7,Taux!A$12:B$38,2,FALSE)</f>
        <v>0</v>
      </c>
      <c r="G38" s="69">
        <f>SUM(K32:M33)</f>
        <v>0</v>
      </c>
      <c r="H38" s="58"/>
      <c r="I38" s="147">
        <f>G38/1.04*0.04</f>
        <v>0</v>
      </c>
      <c r="J38" s="147">
        <f>G38/1.05*0.05</f>
        <v>0</v>
      </c>
      <c r="L38" s="12" t="s">
        <v>15</v>
      </c>
      <c r="M38" s="13"/>
      <c r="N38" s="13"/>
      <c r="O38" s="39"/>
      <c r="P38" s="4"/>
      <c r="Q38" s="158">
        <f>IF(Q36-Q37&lt;0,Q36-Q37,0)</f>
        <v>0</v>
      </c>
      <c r="R38" s="159"/>
    </row>
    <row r="39" spans="1:18" x14ac:dyDescent="0.2">
      <c r="A39" s="160" t="s">
        <v>78</v>
      </c>
      <c r="B39" s="139"/>
      <c r="C39" s="140" t="str">
        <f>VLOOKUP(Q$7,Taux!A$41:B$79,2,FALSE)</f>
        <v/>
      </c>
      <c r="D39" s="141"/>
      <c r="E39" s="68" t="str">
        <f t="shared" si="0"/>
        <v>000</v>
      </c>
      <c r="F39" s="68">
        <f>VLOOKUP(M$7,Taux!A$12:B$38,2,FALSE)</f>
        <v>0</v>
      </c>
      <c r="G39" s="69">
        <f>O32</f>
        <v>0</v>
      </c>
      <c r="H39" s="58"/>
      <c r="I39" s="147">
        <f>G39/1.05*0.05</f>
        <v>0</v>
      </c>
      <c r="J39" s="147">
        <f>G39/1.05*0.05</f>
        <v>0</v>
      </c>
      <c r="L39" s="12" t="s">
        <v>16</v>
      </c>
      <c r="M39" s="13"/>
      <c r="N39" s="13"/>
      <c r="O39" s="39"/>
      <c r="P39" s="4"/>
      <c r="Q39" s="133">
        <f>IF(Q36-Q37&gt;0,Q36-Q37,0)</f>
        <v>0</v>
      </c>
      <c r="R39" s="134"/>
    </row>
    <row r="40" spans="1:18" x14ac:dyDescent="0.2">
      <c r="A40" s="146"/>
      <c r="B40" s="146"/>
      <c r="C40" s="140" t="str">
        <f>VLOOKUP(Q$7,Taux!A$41:B$79,2,FALSE)</f>
        <v/>
      </c>
      <c r="D40" s="141"/>
      <c r="E40" s="68" t="str">
        <f t="shared" si="0"/>
        <v>000</v>
      </c>
      <c r="F40" s="68">
        <f>VLOOKUP(M$7,Taux!A$12:B$38,2,FALSE)</f>
        <v>0</v>
      </c>
      <c r="G40" s="20">
        <f>R32</f>
        <v>0</v>
      </c>
      <c r="H40" s="58"/>
      <c r="I40" s="144">
        <f>G40/1.05*0.05</f>
        <v>0</v>
      </c>
      <c r="J40" s="145">
        <f>G40/1.05*0.05</f>
        <v>0</v>
      </c>
      <c r="K40" s="61"/>
      <c r="L40" s="4"/>
      <c r="M40" s="4"/>
      <c r="N40" s="4"/>
      <c r="O40" s="14"/>
      <c r="P40" s="4"/>
    </row>
    <row r="41" spans="1:18" x14ac:dyDescent="0.2">
      <c r="A41" s="146"/>
      <c r="B41" s="146"/>
      <c r="C41" s="142"/>
      <c r="D41" s="143"/>
      <c r="E41" s="21"/>
      <c r="F41" s="21"/>
      <c r="G41" s="20"/>
      <c r="H41" s="19"/>
      <c r="I41" s="144"/>
      <c r="J41" s="145"/>
      <c r="K41" s="4"/>
      <c r="L41" s="4"/>
      <c r="M41" s="4"/>
      <c r="N41" s="4"/>
      <c r="O41" s="14"/>
      <c r="P41" s="4"/>
    </row>
    <row r="42" spans="1:18" x14ac:dyDescent="0.2">
      <c r="A42" s="146"/>
      <c r="B42" s="146"/>
      <c r="C42" s="142"/>
      <c r="D42" s="143"/>
      <c r="E42" s="21"/>
      <c r="F42" s="21"/>
      <c r="G42" s="20"/>
      <c r="H42" s="19"/>
      <c r="I42" s="144"/>
      <c r="J42" s="145"/>
      <c r="K42" s="4"/>
      <c r="L42" s="4"/>
      <c r="M42" s="4"/>
      <c r="N42" s="4"/>
      <c r="O42" s="14"/>
      <c r="P42" s="4"/>
    </row>
    <row r="43" spans="1:18" ht="11.25" customHeight="1" x14ac:dyDescent="0.2">
      <c r="L43" s="25" t="s">
        <v>18</v>
      </c>
      <c r="M43" s="50"/>
      <c r="N43" s="50"/>
      <c r="O43" s="50"/>
      <c r="P43" s="50"/>
      <c r="Q43" s="50"/>
      <c r="R43" s="51"/>
    </row>
    <row r="44" spans="1:18" x14ac:dyDescent="0.2">
      <c r="A44" s="49" t="s">
        <v>17</v>
      </c>
      <c r="B44" s="50"/>
      <c r="C44" s="50"/>
      <c r="D44" s="50"/>
      <c r="E44" s="50"/>
      <c r="F44" s="50"/>
      <c r="G44" s="2"/>
      <c r="H44" s="2"/>
      <c r="I44" s="2"/>
      <c r="J44" s="51"/>
      <c r="L44" s="74" t="s">
        <v>19</v>
      </c>
      <c r="Q44" s="4"/>
      <c r="R44" s="77"/>
    </row>
    <row r="45" spans="1:18" ht="10.5" customHeight="1" x14ac:dyDescent="0.2">
      <c r="A45" s="40"/>
      <c r="B45" s="42"/>
      <c r="C45" s="42"/>
      <c r="D45" s="42"/>
      <c r="E45" s="42"/>
      <c r="F45" s="42"/>
      <c r="J45" s="52"/>
      <c r="L45" s="75"/>
      <c r="M45" s="42"/>
      <c r="N45" s="42"/>
      <c r="O45" s="42"/>
      <c r="P45" s="42"/>
      <c r="Q45" s="42"/>
      <c r="R45" s="52"/>
    </row>
    <row r="46" spans="1:18" ht="16.5" customHeight="1" x14ac:dyDescent="0.2">
      <c r="A46" s="161"/>
      <c r="B46" s="162"/>
      <c r="C46" s="162"/>
      <c r="D46" s="162"/>
      <c r="E46" s="162"/>
      <c r="G46" s="6"/>
      <c r="H46" s="6"/>
      <c r="I46" s="6"/>
      <c r="J46" s="70"/>
      <c r="L46" s="59"/>
      <c r="M46" s="60"/>
      <c r="N46" s="60"/>
      <c r="O46" s="60"/>
      <c r="P46" s="42"/>
      <c r="Q46" s="156"/>
      <c r="R46" s="157"/>
    </row>
    <row r="47" spans="1:18" x14ac:dyDescent="0.2">
      <c r="A47" s="72" t="s">
        <v>79</v>
      </c>
      <c r="B47" s="53"/>
      <c r="C47" s="53"/>
      <c r="D47" s="53"/>
      <c r="E47" s="53"/>
      <c r="F47" s="53"/>
      <c r="G47" s="76" t="s">
        <v>20</v>
      </c>
      <c r="H47" s="6"/>
      <c r="I47" s="6"/>
      <c r="J47" s="54"/>
      <c r="L47" s="72" t="s">
        <v>45</v>
      </c>
      <c r="M47" s="53"/>
      <c r="N47" s="53"/>
      <c r="O47" s="53"/>
      <c r="P47" s="53"/>
      <c r="Q47" s="73" t="s">
        <v>20</v>
      </c>
      <c r="R47" s="54"/>
    </row>
    <row r="48" spans="1:18" x14ac:dyDescent="0.2">
      <c r="A48" s="155"/>
      <c r="B48" s="155"/>
      <c r="C48" s="155"/>
      <c r="D48" s="155"/>
      <c r="E48" s="155"/>
      <c r="F48" s="155"/>
      <c r="G48" s="155"/>
      <c r="H48" s="155"/>
      <c r="I48" s="155"/>
      <c r="J48" s="155"/>
      <c r="R48" s="82" t="s">
        <v>207</v>
      </c>
    </row>
    <row r="49" spans="1:18" x14ac:dyDescent="0.2">
      <c r="A49" s="80" t="s">
        <v>91</v>
      </c>
      <c r="M49" s="154" t="s">
        <v>100</v>
      </c>
      <c r="N49" s="154"/>
      <c r="O49" s="154"/>
      <c r="P49" s="154"/>
      <c r="Q49" s="154"/>
      <c r="R49" s="154"/>
    </row>
    <row r="50" spans="1:18" x14ac:dyDescent="0.2">
      <c r="A50" s="80" t="s">
        <v>90</v>
      </c>
      <c r="M50" s="154"/>
      <c r="N50" s="154"/>
      <c r="O50" s="154"/>
      <c r="P50" s="154"/>
      <c r="Q50" s="154"/>
      <c r="R50" s="154"/>
    </row>
    <row r="53" spans="1:18" hidden="1" x14ac:dyDescent="0.2">
      <c r="M53" s="57" t="s">
        <v>86</v>
      </c>
      <c r="Q53" s="57" t="s">
        <v>86</v>
      </c>
    </row>
    <row r="54" spans="1:18" hidden="1" x14ac:dyDescent="0.2">
      <c r="M54" s="18" t="s">
        <v>43</v>
      </c>
      <c r="Q54" s="57" t="s">
        <v>181</v>
      </c>
    </row>
    <row r="55" spans="1:18" hidden="1" x14ac:dyDescent="0.2">
      <c r="M55" s="18" t="s">
        <v>44</v>
      </c>
      <c r="Q55" s="57" t="s">
        <v>174</v>
      </c>
    </row>
    <row r="56" spans="1:18" hidden="1" x14ac:dyDescent="0.2">
      <c r="B56" s="17"/>
      <c r="M56" s="18" t="s">
        <v>46</v>
      </c>
      <c r="Q56" s="18" t="s">
        <v>75</v>
      </c>
    </row>
    <row r="57" spans="1:18" hidden="1" x14ac:dyDescent="0.2">
      <c r="B57" s="17"/>
      <c r="M57" s="57" t="s">
        <v>191</v>
      </c>
      <c r="Q57" s="18" t="s">
        <v>74</v>
      </c>
    </row>
    <row r="58" spans="1:18" hidden="1" x14ac:dyDescent="0.2">
      <c r="B58" s="17"/>
      <c r="G58" s="81" t="b">
        <v>0</v>
      </c>
      <c r="M58" s="57" t="s">
        <v>156</v>
      </c>
      <c r="Q58" t="s">
        <v>104</v>
      </c>
      <c r="R58" s="18"/>
    </row>
    <row r="59" spans="1:18" hidden="1" x14ac:dyDescent="0.2">
      <c r="B59" s="17"/>
      <c r="M59" s="57" t="s">
        <v>159</v>
      </c>
      <c r="Q59" t="s">
        <v>72</v>
      </c>
    </row>
    <row r="60" spans="1:18" hidden="1" x14ac:dyDescent="0.2">
      <c r="B60" s="17"/>
      <c r="M60" s="18" t="s">
        <v>47</v>
      </c>
      <c r="Q60" s="18" t="s">
        <v>61</v>
      </c>
    </row>
    <row r="61" spans="1:18" hidden="1" x14ac:dyDescent="0.2">
      <c r="B61" s="17"/>
      <c r="M61" s="18" t="s">
        <v>48</v>
      </c>
      <c r="Q61" s="57" t="s">
        <v>178</v>
      </c>
    </row>
    <row r="62" spans="1:18" hidden="1" x14ac:dyDescent="0.2">
      <c r="B62" s="17"/>
      <c r="M62" s="18" t="s">
        <v>49</v>
      </c>
      <c r="Q62" s="18" t="s">
        <v>62</v>
      </c>
    </row>
    <row r="63" spans="1:18" hidden="1" x14ac:dyDescent="0.2">
      <c r="B63" s="17"/>
      <c r="M63" s="18" t="s">
        <v>50</v>
      </c>
      <c r="Q63" s="18" t="s">
        <v>63</v>
      </c>
    </row>
    <row r="64" spans="1:18" hidden="1" x14ac:dyDescent="0.2">
      <c r="B64" s="17"/>
      <c r="M64" s="18" t="s">
        <v>51</v>
      </c>
      <c r="Q64" s="57" t="s">
        <v>170</v>
      </c>
    </row>
    <row r="65" spans="2:17" hidden="1" x14ac:dyDescent="0.2">
      <c r="B65" s="17"/>
      <c r="M65" s="18" t="s">
        <v>52</v>
      </c>
      <c r="Q65" s="57" t="s">
        <v>180</v>
      </c>
    </row>
    <row r="66" spans="2:17" hidden="1" x14ac:dyDescent="0.2">
      <c r="B66" s="17"/>
      <c r="M66" s="18" t="s">
        <v>53</v>
      </c>
      <c r="Q66" s="57" t="s">
        <v>200</v>
      </c>
    </row>
    <row r="67" spans="2:17" hidden="1" x14ac:dyDescent="0.2">
      <c r="B67" s="17"/>
      <c r="M67" s="18" t="s">
        <v>54</v>
      </c>
      <c r="Q67" s="57" t="s">
        <v>88</v>
      </c>
    </row>
    <row r="68" spans="2:17" hidden="1" x14ac:dyDescent="0.2">
      <c r="M68" s="18" t="s">
        <v>56</v>
      </c>
      <c r="Q68" s="57" t="s">
        <v>183</v>
      </c>
    </row>
    <row r="69" spans="2:17" hidden="1" x14ac:dyDescent="0.2">
      <c r="M69" s="18" t="s">
        <v>57</v>
      </c>
      <c r="Q69" s="18" t="s">
        <v>73</v>
      </c>
    </row>
    <row r="70" spans="2:17" hidden="1" x14ac:dyDescent="0.2">
      <c r="M70" s="57" t="s">
        <v>204</v>
      </c>
      <c r="Q70" s="57" t="s">
        <v>179</v>
      </c>
    </row>
    <row r="71" spans="2:17" hidden="1" x14ac:dyDescent="0.2">
      <c r="M71" s="18" t="s">
        <v>58</v>
      </c>
      <c r="Q71" s="57" t="s">
        <v>163</v>
      </c>
    </row>
    <row r="72" spans="2:17" hidden="1" x14ac:dyDescent="0.2">
      <c r="M72" s="18" t="s">
        <v>59</v>
      </c>
      <c r="Q72" s="18" t="s">
        <v>76</v>
      </c>
    </row>
    <row r="73" spans="2:17" hidden="1" x14ac:dyDescent="0.2">
      <c r="M73" s="18" t="s">
        <v>60</v>
      </c>
      <c r="Q73" s="57" t="s">
        <v>175</v>
      </c>
    </row>
    <row r="74" spans="2:17" hidden="1" x14ac:dyDescent="0.2">
      <c r="M74" s="57" t="s">
        <v>184</v>
      </c>
      <c r="Q74" s="18" t="s">
        <v>69</v>
      </c>
    </row>
    <row r="75" spans="2:17" hidden="1" x14ac:dyDescent="0.2">
      <c r="M75" s="57" t="s">
        <v>153</v>
      </c>
      <c r="Q75" s="57" t="s">
        <v>203</v>
      </c>
    </row>
    <row r="76" spans="2:17" hidden="1" x14ac:dyDescent="0.2">
      <c r="M76" s="57" t="s">
        <v>160</v>
      </c>
      <c r="Q76" s="18" t="s">
        <v>66</v>
      </c>
    </row>
    <row r="77" spans="2:17" hidden="1" x14ac:dyDescent="0.2">
      <c r="M77" s="57" t="s">
        <v>198</v>
      </c>
      <c r="Q77" s="57" t="s">
        <v>173</v>
      </c>
    </row>
    <row r="78" spans="2:17" hidden="1" x14ac:dyDescent="0.2">
      <c r="M78" s="57" t="s">
        <v>188</v>
      </c>
      <c r="Q78" s="57" t="s">
        <v>162</v>
      </c>
    </row>
    <row r="79" spans="2:17" hidden="1" x14ac:dyDescent="0.2">
      <c r="M79" s="57" t="s">
        <v>192</v>
      </c>
      <c r="Q79" s="57" t="s">
        <v>199</v>
      </c>
    </row>
    <row r="80" spans="2:17" hidden="1" x14ac:dyDescent="0.2">
      <c r="Q80" s="57" t="s">
        <v>177</v>
      </c>
    </row>
    <row r="81" spans="17:17" hidden="1" x14ac:dyDescent="0.2">
      <c r="Q81" s="18" t="s">
        <v>67</v>
      </c>
    </row>
    <row r="82" spans="17:17" hidden="1" x14ac:dyDescent="0.2">
      <c r="Q82" s="57" t="s">
        <v>171</v>
      </c>
    </row>
    <row r="83" spans="17:17" hidden="1" x14ac:dyDescent="0.2">
      <c r="Q83" s="18" t="s">
        <v>64</v>
      </c>
    </row>
    <row r="84" spans="17:17" hidden="1" x14ac:dyDescent="0.2">
      <c r="Q84" s="18" t="s">
        <v>65</v>
      </c>
    </row>
    <row r="85" spans="17:17" hidden="1" x14ac:dyDescent="0.2">
      <c r="Q85" s="57" t="s">
        <v>172</v>
      </c>
    </row>
    <row r="86" spans="17:17" hidden="1" x14ac:dyDescent="0.2">
      <c r="Q86" s="57" t="s">
        <v>176</v>
      </c>
    </row>
    <row r="87" spans="17:17" hidden="1" x14ac:dyDescent="0.2">
      <c r="Q87" s="57" t="s">
        <v>87</v>
      </c>
    </row>
    <row r="88" spans="17:17" hidden="1" x14ac:dyDescent="0.2">
      <c r="Q88" s="57" t="s">
        <v>189</v>
      </c>
    </row>
    <row r="89" spans="17:17" hidden="1" x14ac:dyDescent="0.2">
      <c r="Q89" s="57" t="s">
        <v>190</v>
      </c>
    </row>
    <row r="90" spans="17:17" hidden="1" x14ac:dyDescent="0.2">
      <c r="Q90" s="57" t="s">
        <v>195</v>
      </c>
    </row>
    <row r="91" spans="17:17" hidden="1" x14ac:dyDescent="0.2">
      <c r="Q91" s="57" t="s">
        <v>194</v>
      </c>
    </row>
  </sheetData>
  <sheetProtection algorithmName="SHA-512" hashValue="wEvamOs92ie+sCz3ZHoVllrLGJQBCYT7vSTzauieg1fgsrnQXravOmLrBWcbqlM4UEYpcKNXm+LTr0rlIugllA==" saltValue="9i4hNH82znjJujkPS7MqfQ==" spinCount="100000" sheet="1" objects="1" scenarios="1"/>
  <mergeCells count="110">
    <mergeCell ref="Q6:R6"/>
    <mergeCell ref="Q7:R7"/>
    <mergeCell ref="O15:P15"/>
    <mergeCell ref="O12:P12"/>
    <mergeCell ref="O13:P13"/>
    <mergeCell ref="O14:P14"/>
    <mergeCell ref="C6:J6"/>
    <mergeCell ref="O11:P11"/>
    <mergeCell ref="D11:I11"/>
    <mergeCell ref="A11:C11"/>
    <mergeCell ref="K11:M11"/>
    <mergeCell ref="O10:P10"/>
    <mergeCell ref="M6:O6"/>
    <mergeCell ref="D7:J7"/>
    <mergeCell ref="M7:O7"/>
    <mergeCell ref="K10:M10"/>
    <mergeCell ref="A12:C12"/>
    <mergeCell ref="D13:I13"/>
    <mergeCell ref="A13:C13"/>
    <mergeCell ref="A14:C14"/>
    <mergeCell ref="A15:C15"/>
    <mergeCell ref="D14:I14"/>
    <mergeCell ref="D15:I15"/>
    <mergeCell ref="D20:I20"/>
    <mergeCell ref="A22:C22"/>
    <mergeCell ref="A23:C23"/>
    <mergeCell ref="A24:C24"/>
    <mergeCell ref="O16:P16"/>
    <mergeCell ref="A21:C21"/>
    <mergeCell ref="A16:C16"/>
    <mergeCell ref="D21:I21"/>
    <mergeCell ref="A17:C17"/>
    <mergeCell ref="A18:C18"/>
    <mergeCell ref="D18:I18"/>
    <mergeCell ref="O18:P18"/>
    <mergeCell ref="A19:C19"/>
    <mergeCell ref="A20:C20"/>
    <mergeCell ref="D17:I17"/>
    <mergeCell ref="D19:I19"/>
    <mergeCell ref="O19:P19"/>
    <mergeCell ref="O20:P20"/>
    <mergeCell ref="O17:P17"/>
    <mergeCell ref="O21:P21"/>
    <mergeCell ref="D16:I16"/>
    <mergeCell ref="O22:P22"/>
    <mergeCell ref="D22:I22"/>
    <mergeCell ref="A25:C25"/>
    <mergeCell ref="A26:C26"/>
    <mergeCell ref="O26:P26"/>
    <mergeCell ref="O25:P25"/>
    <mergeCell ref="D25:I25"/>
    <mergeCell ref="D26:I26"/>
    <mergeCell ref="D28:I28"/>
    <mergeCell ref="D29:I29"/>
    <mergeCell ref="O23:P23"/>
    <mergeCell ref="O24:P24"/>
    <mergeCell ref="D23:I23"/>
    <mergeCell ref="D24:I24"/>
    <mergeCell ref="O30:P30"/>
    <mergeCell ref="A35:G35"/>
    <mergeCell ref="O29:P29"/>
    <mergeCell ref="O27:P27"/>
    <mergeCell ref="N32:N33"/>
    <mergeCell ref="O28:P28"/>
    <mergeCell ref="A28:C28"/>
    <mergeCell ref="A29:C29"/>
    <mergeCell ref="A30:C30"/>
    <mergeCell ref="D27:I27"/>
    <mergeCell ref="D30:I30"/>
    <mergeCell ref="A27:C27"/>
    <mergeCell ref="A31:C31"/>
    <mergeCell ref="K32:K33"/>
    <mergeCell ref="L32:L33"/>
    <mergeCell ref="M32:M33"/>
    <mergeCell ref="O32:P33"/>
    <mergeCell ref="O31:P31"/>
    <mergeCell ref="D31:I31"/>
    <mergeCell ref="J32:J33"/>
    <mergeCell ref="D32:I33"/>
    <mergeCell ref="M49:R50"/>
    <mergeCell ref="A48:J48"/>
    <mergeCell ref="Q46:R46"/>
    <mergeCell ref="Q38:R38"/>
    <mergeCell ref="Q39:R39"/>
    <mergeCell ref="I39:J39"/>
    <mergeCell ref="A39:B39"/>
    <mergeCell ref="C39:D39"/>
    <mergeCell ref="A46:E46"/>
    <mergeCell ref="I40:J40"/>
    <mergeCell ref="I41:J41"/>
    <mergeCell ref="C41:D41"/>
    <mergeCell ref="A42:B42"/>
    <mergeCell ref="Q36:R36"/>
    <mergeCell ref="Q37:R37"/>
    <mergeCell ref="Q32:Q33"/>
    <mergeCell ref="A38:B38"/>
    <mergeCell ref="C38:D38"/>
    <mergeCell ref="C42:D42"/>
    <mergeCell ref="I42:J42"/>
    <mergeCell ref="A40:B40"/>
    <mergeCell ref="C40:D40"/>
    <mergeCell ref="A41:B41"/>
    <mergeCell ref="I38:J38"/>
    <mergeCell ref="A36:B36"/>
    <mergeCell ref="C36:D36"/>
    <mergeCell ref="A37:B37"/>
    <mergeCell ref="C37:D37"/>
    <mergeCell ref="I37:J37"/>
    <mergeCell ref="I36:J36"/>
    <mergeCell ref="R32:R33"/>
  </mergeCells>
  <phoneticPr fontId="0" type="noConversion"/>
  <dataValidations count="7">
    <dataValidation type="decimal" operator="greaterThan" allowBlank="1" showInputMessage="1" showErrorMessage="1" errorTitle="Erreur" error="Le montant inséré n'est pas valide. Veuillez noter que le symbole décimal est la virgule en français." sqref="Q31 R13:R31 N13:P31 J13:J31" xr:uid="{00000000-0002-0000-0000-000000000000}">
      <formula1>0</formula1>
    </dataValidation>
    <dataValidation type="whole" operator="equal" allowBlank="1" showInputMessage="1" showErrorMessage="1" errorTitle="Erreur" error="Le montant alloué pour indemnité quotidienne est de 10$." sqref="Q13:Q30" xr:uid="{00000000-0002-0000-0000-000001000000}">
      <formula1>10</formula1>
    </dataValidation>
    <dataValidation type="list" showInputMessage="1" showErrorMessage="1" sqref="M7:O7" xr:uid="{00000000-0002-0000-0000-000002000000}">
      <formula1>$M$53:$M$79</formula1>
    </dataValidation>
    <dataValidation type="list" showInputMessage="1" showErrorMessage="1" sqref="Q7:R7" xr:uid="{00000000-0002-0000-0000-000003000000}">
      <formula1>$Q$53:$Q$91</formula1>
    </dataValidation>
    <dataValidation type="whole" errorStyle="warning" operator="equal" allowBlank="1" showInputMessage="1" showErrorMessage="1" errorTitle="Montant invalide" error="Le montant alloué pour le souper est 28 $." sqref="M13:M31" xr:uid="{1145320E-2DB6-46D8-8ADA-6F81D13FA197}">
      <formula1>28</formula1>
    </dataValidation>
    <dataValidation type="whole" errorStyle="warning" operator="equal" allowBlank="1" showInputMessage="1" showErrorMessage="1" errorTitle="Erreur" error="Le montant alloué pour le déjeuner est 13 $." sqref="K13:K31" xr:uid="{2FDB52B0-0243-47BD-94E7-9E6788C15407}">
      <formula1>13</formula1>
    </dataValidation>
    <dataValidation type="whole" errorStyle="warning" operator="equal" allowBlank="1" showInputMessage="1" showErrorMessage="1" errorTitle="Erreur" error="Le montant alloué pour le dîner est 18 $." sqref="L13:L31" xr:uid="{C15F9D98-3085-4DEE-9A9F-D467B8547DEA}">
      <formula1>18</formula1>
    </dataValidation>
  </dataValidations>
  <hyperlinks>
    <hyperlink ref="M49:R50" r:id="rId1" display="Consultez la politique D-4031 pour plus d'information au sujet des réclamations de dépenses" xr:uid="{00000000-0004-0000-0000-000000000000}"/>
  </hyperlinks>
  <printOptions horizontalCentered="1"/>
  <pageMargins left="0.39370078740157483" right="0.39370078740157483" top="0" bottom="0" header="0.51181102362204722" footer="0.51181102362204722"/>
  <pageSetup scale="98" orientation="landscape" blackAndWhite="1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65" r:id="rId5" name="Check Box 341">
              <controlPr defaultSize="0" autoFill="0" autoLine="0" autoPict="0">
                <anchor moveWithCells="1">
                  <from>
                    <xdr:col>6</xdr:col>
                    <xdr:colOff>742950</xdr:colOff>
                    <xdr:row>48</xdr:row>
                    <xdr:rowOff>28575</xdr:rowOff>
                  </from>
                  <to>
                    <xdr:col>7</xdr:col>
                    <xdr:colOff>19050</xdr:colOff>
                    <xdr:row>49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/>
  <dimension ref="A1:C80"/>
  <sheetViews>
    <sheetView workbookViewId="0">
      <selection activeCell="C87" sqref="C87"/>
    </sheetView>
  </sheetViews>
  <sheetFormatPr baseColWidth="10" defaultColWidth="11.42578125" defaultRowHeight="12.75" x14ac:dyDescent="0.2"/>
  <cols>
    <col min="1" max="1" width="24.7109375" customWidth="1"/>
    <col min="2" max="2" width="20.140625" customWidth="1"/>
    <col min="3" max="3" width="43.28515625" customWidth="1"/>
  </cols>
  <sheetData>
    <row r="1" spans="1:3" ht="20.25" customHeight="1" x14ac:dyDescent="0.2">
      <c r="A1" s="204" t="s">
        <v>211</v>
      </c>
      <c r="B1" s="205"/>
      <c r="C1" s="206"/>
    </row>
    <row r="2" spans="1:3" ht="20.100000000000001" customHeight="1" x14ac:dyDescent="0.2">
      <c r="A2" s="200" t="s">
        <v>92</v>
      </c>
      <c r="B2" s="201"/>
      <c r="C2" s="111" t="s">
        <v>210</v>
      </c>
    </row>
    <row r="3" spans="1:3" ht="20.100000000000001" customHeight="1" x14ac:dyDescent="0.2">
      <c r="A3" s="200" t="s">
        <v>93</v>
      </c>
      <c r="B3" s="201"/>
      <c r="C3" s="112">
        <v>13</v>
      </c>
    </row>
    <row r="4" spans="1:3" ht="20.100000000000001" customHeight="1" x14ac:dyDescent="0.2">
      <c r="A4" s="200" t="s">
        <v>94</v>
      </c>
      <c r="B4" s="201"/>
      <c r="C4" s="112">
        <v>18</v>
      </c>
    </row>
    <row r="5" spans="1:3" ht="20.100000000000001" customHeight="1" x14ac:dyDescent="0.2">
      <c r="A5" s="200" t="s">
        <v>95</v>
      </c>
      <c r="B5" s="201"/>
      <c r="C5" s="112">
        <v>28</v>
      </c>
    </row>
    <row r="6" spans="1:3" ht="20.100000000000001" customHeight="1" x14ac:dyDescent="0.2">
      <c r="A6" s="200" t="s">
        <v>99</v>
      </c>
      <c r="B6" s="201"/>
      <c r="C6" s="112">
        <v>10</v>
      </c>
    </row>
    <row r="7" spans="1:3" ht="20.100000000000001" customHeight="1" x14ac:dyDescent="0.2">
      <c r="A7" s="200" t="s">
        <v>96</v>
      </c>
      <c r="B7" s="201"/>
      <c r="C7" s="111" t="s">
        <v>103</v>
      </c>
    </row>
    <row r="8" spans="1:3" ht="20.100000000000001" customHeight="1" x14ac:dyDescent="0.2">
      <c r="A8" s="202" t="s">
        <v>97</v>
      </c>
      <c r="B8" s="203"/>
      <c r="C8" s="113" t="s">
        <v>98</v>
      </c>
    </row>
    <row r="11" spans="1:3" hidden="1" x14ac:dyDescent="0.2"/>
    <row r="12" spans="1:3" s="85" customFormat="1" hidden="1" x14ac:dyDescent="0.2">
      <c r="A12" s="57" t="s">
        <v>86</v>
      </c>
      <c r="B12" s="57"/>
      <c r="C12" s="86"/>
    </row>
    <row r="13" spans="1:3" s="85" customFormat="1" hidden="1" x14ac:dyDescent="0.2">
      <c r="A13" s="18" t="s">
        <v>43</v>
      </c>
      <c r="B13" s="87">
        <v>60</v>
      </c>
    </row>
    <row r="14" spans="1:3" s="85" customFormat="1" hidden="1" x14ac:dyDescent="0.2">
      <c r="A14" s="18" t="s">
        <v>44</v>
      </c>
      <c r="B14" s="88" t="s">
        <v>134</v>
      </c>
    </row>
    <row r="15" spans="1:3" s="85" customFormat="1" hidden="1" x14ac:dyDescent="0.2">
      <c r="A15" s="18" t="s">
        <v>46</v>
      </c>
      <c r="B15" s="87">
        <v>60</v>
      </c>
    </row>
    <row r="16" spans="1:3" s="85" customFormat="1" hidden="1" x14ac:dyDescent="0.2">
      <c r="A16" s="57" t="s">
        <v>191</v>
      </c>
      <c r="B16" s="88" t="s">
        <v>134</v>
      </c>
    </row>
    <row r="17" spans="1:2" s="85" customFormat="1" hidden="1" x14ac:dyDescent="0.2">
      <c r="A17" s="57" t="s">
        <v>156</v>
      </c>
      <c r="B17" s="88" t="s">
        <v>158</v>
      </c>
    </row>
    <row r="18" spans="1:2" s="85" customFormat="1" hidden="1" x14ac:dyDescent="0.2">
      <c r="A18" s="57" t="s">
        <v>159</v>
      </c>
      <c r="B18" s="88" t="s">
        <v>161</v>
      </c>
    </row>
    <row r="19" spans="1:2" s="85" customFormat="1" hidden="1" x14ac:dyDescent="0.2">
      <c r="A19" s="18" t="s">
        <v>47</v>
      </c>
      <c r="B19" s="88" t="s">
        <v>135</v>
      </c>
    </row>
    <row r="20" spans="1:2" s="85" customFormat="1" hidden="1" x14ac:dyDescent="0.2">
      <c r="A20" s="18" t="s">
        <v>48</v>
      </c>
      <c r="B20" s="88" t="s">
        <v>136</v>
      </c>
    </row>
    <row r="21" spans="1:2" s="85" customFormat="1" hidden="1" x14ac:dyDescent="0.2">
      <c r="A21" s="18" t="s">
        <v>49</v>
      </c>
      <c r="B21" s="88" t="s">
        <v>137</v>
      </c>
    </row>
    <row r="22" spans="1:2" s="85" customFormat="1" hidden="1" x14ac:dyDescent="0.2">
      <c r="A22" s="18" t="s">
        <v>50</v>
      </c>
      <c r="B22" s="88" t="s">
        <v>138</v>
      </c>
    </row>
    <row r="23" spans="1:2" s="85" customFormat="1" hidden="1" x14ac:dyDescent="0.2">
      <c r="A23" s="18" t="s">
        <v>51</v>
      </c>
      <c r="B23" s="88" t="s">
        <v>139</v>
      </c>
    </row>
    <row r="24" spans="1:2" s="85" customFormat="1" hidden="1" x14ac:dyDescent="0.2">
      <c r="A24" s="18" t="s">
        <v>52</v>
      </c>
      <c r="B24" s="88" t="s">
        <v>140</v>
      </c>
    </row>
    <row r="25" spans="1:2" s="85" customFormat="1" hidden="1" x14ac:dyDescent="0.2">
      <c r="A25" s="18" t="s">
        <v>53</v>
      </c>
      <c r="B25" s="88" t="s">
        <v>141</v>
      </c>
    </row>
    <row r="26" spans="1:2" s="85" customFormat="1" hidden="1" x14ac:dyDescent="0.2">
      <c r="A26" s="18" t="s">
        <v>54</v>
      </c>
      <c r="B26" s="88" t="s">
        <v>142</v>
      </c>
    </row>
    <row r="27" spans="1:2" s="85" customFormat="1" hidden="1" x14ac:dyDescent="0.2">
      <c r="A27" s="18" t="s">
        <v>56</v>
      </c>
      <c r="B27" s="88" t="s">
        <v>143</v>
      </c>
    </row>
    <row r="28" spans="1:2" s="85" customFormat="1" hidden="1" x14ac:dyDescent="0.2">
      <c r="A28" s="18" t="s">
        <v>57</v>
      </c>
      <c r="B28" s="88" t="s">
        <v>144</v>
      </c>
    </row>
    <row r="29" spans="1:2" s="85" customFormat="1" hidden="1" x14ac:dyDescent="0.2">
      <c r="A29" s="57" t="s">
        <v>204</v>
      </c>
      <c r="B29" s="88" t="s">
        <v>145</v>
      </c>
    </row>
    <row r="30" spans="1:2" s="85" customFormat="1" hidden="1" x14ac:dyDescent="0.2">
      <c r="A30" s="18" t="s">
        <v>58</v>
      </c>
      <c r="B30" s="88" t="s">
        <v>146</v>
      </c>
    </row>
    <row r="31" spans="1:2" s="85" customFormat="1" hidden="1" x14ac:dyDescent="0.2">
      <c r="A31" s="18" t="s">
        <v>59</v>
      </c>
      <c r="B31" s="88" t="s">
        <v>147</v>
      </c>
    </row>
    <row r="32" spans="1:2" s="85" customFormat="1" hidden="1" x14ac:dyDescent="0.2">
      <c r="A32" s="18" t="s">
        <v>60</v>
      </c>
      <c r="B32" s="88" t="s">
        <v>148</v>
      </c>
    </row>
    <row r="33" spans="1:2" s="85" customFormat="1" hidden="1" x14ac:dyDescent="0.2">
      <c r="A33" s="57" t="s">
        <v>184</v>
      </c>
      <c r="B33" s="88" t="s">
        <v>149</v>
      </c>
    </row>
    <row r="34" spans="1:2" s="85" customFormat="1" hidden="1" x14ac:dyDescent="0.2">
      <c r="A34" s="57" t="s">
        <v>153</v>
      </c>
      <c r="B34" s="88" t="s">
        <v>150</v>
      </c>
    </row>
    <row r="35" spans="1:2" s="85" customFormat="1" hidden="1" x14ac:dyDescent="0.2">
      <c r="A35" s="57" t="s">
        <v>160</v>
      </c>
      <c r="B35" s="88" t="s">
        <v>157</v>
      </c>
    </row>
    <row r="36" spans="1:2" s="85" customFormat="1" hidden="1" x14ac:dyDescent="0.2">
      <c r="A36" s="57" t="s">
        <v>198</v>
      </c>
      <c r="B36" s="88">
        <v>29</v>
      </c>
    </row>
    <row r="37" spans="1:2" s="85" customFormat="1" hidden="1" x14ac:dyDescent="0.2">
      <c r="A37" s="57" t="s">
        <v>188</v>
      </c>
      <c r="B37" s="88" t="s">
        <v>182</v>
      </c>
    </row>
    <row r="38" spans="1:2" s="85" customFormat="1" hidden="1" x14ac:dyDescent="0.2">
      <c r="A38" s="57" t="s">
        <v>192</v>
      </c>
      <c r="B38" s="88" t="s">
        <v>193</v>
      </c>
    </row>
    <row r="39" spans="1:2" s="85" customFormat="1" hidden="1" x14ac:dyDescent="0.2">
      <c r="A39" s="57"/>
      <c r="B39" s="88"/>
    </row>
    <row r="40" spans="1:2" s="85" customFormat="1" ht="11.25" hidden="1" x14ac:dyDescent="0.2"/>
    <row r="41" spans="1:2" s="85" customFormat="1" hidden="1" x14ac:dyDescent="0.2">
      <c r="A41" s="57" t="s">
        <v>86</v>
      </c>
      <c r="B41" s="86" t="s">
        <v>133</v>
      </c>
    </row>
    <row r="42" spans="1:2" hidden="1" x14ac:dyDescent="0.2">
      <c r="A42" s="57" t="s">
        <v>181</v>
      </c>
      <c r="B42" s="87">
        <v>600</v>
      </c>
    </row>
    <row r="43" spans="1:2" s="85" customFormat="1" hidden="1" x14ac:dyDescent="0.2">
      <c r="A43" s="57" t="s">
        <v>174</v>
      </c>
      <c r="B43" s="87">
        <v>100</v>
      </c>
    </row>
    <row r="44" spans="1:2" s="85" customFormat="1" hidden="1" x14ac:dyDescent="0.2">
      <c r="A44" s="18" t="s">
        <v>75</v>
      </c>
      <c r="B44" s="87">
        <v>200</v>
      </c>
    </row>
    <row r="45" spans="1:2" s="85" customFormat="1" hidden="1" x14ac:dyDescent="0.2">
      <c r="A45" s="18" t="s">
        <v>74</v>
      </c>
      <c r="B45" s="87">
        <v>300</v>
      </c>
    </row>
    <row r="46" spans="1:2" s="85" customFormat="1" hidden="1" x14ac:dyDescent="0.2">
      <c r="A46" t="s">
        <v>104</v>
      </c>
      <c r="B46" s="87">
        <v>370</v>
      </c>
    </row>
    <row r="47" spans="1:2" s="85" customFormat="1" hidden="1" x14ac:dyDescent="0.2">
      <c r="A47" t="s">
        <v>72</v>
      </c>
      <c r="B47" s="87">
        <v>410</v>
      </c>
    </row>
    <row r="48" spans="1:2" s="85" customFormat="1" hidden="1" x14ac:dyDescent="0.2">
      <c r="A48" s="18" t="s">
        <v>61</v>
      </c>
      <c r="B48" s="87">
        <v>410</v>
      </c>
    </row>
    <row r="49" spans="1:2" s="85" customFormat="1" hidden="1" x14ac:dyDescent="0.2">
      <c r="A49" s="57" t="s">
        <v>178</v>
      </c>
      <c r="B49" s="87">
        <v>410</v>
      </c>
    </row>
    <row r="50" spans="1:2" s="85" customFormat="1" hidden="1" x14ac:dyDescent="0.2">
      <c r="A50" s="18" t="s">
        <v>62</v>
      </c>
      <c r="B50" s="87">
        <v>500</v>
      </c>
    </row>
    <row r="51" spans="1:2" s="85" customFormat="1" hidden="1" x14ac:dyDescent="0.2">
      <c r="A51" s="18" t="s">
        <v>63</v>
      </c>
      <c r="B51" s="87">
        <v>650</v>
      </c>
    </row>
    <row r="52" spans="1:2" s="85" customFormat="1" hidden="1" x14ac:dyDescent="0.2">
      <c r="A52" s="57" t="s">
        <v>170</v>
      </c>
      <c r="B52" s="87">
        <v>650</v>
      </c>
    </row>
    <row r="53" spans="1:2" s="85" customFormat="1" hidden="1" x14ac:dyDescent="0.2">
      <c r="A53" s="57" t="s">
        <v>180</v>
      </c>
      <c r="B53" s="87">
        <v>620</v>
      </c>
    </row>
    <row r="54" spans="1:2" s="85" customFormat="1" hidden="1" x14ac:dyDescent="0.2">
      <c r="A54" s="57" t="s">
        <v>200</v>
      </c>
      <c r="B54" s="87">
        <v>625</v>
      </c>
    </row>
    <row r="55" spans="1:2" s="85" customFormat="1" hidden="1" x14ac:dyDescent="0.2">
      <c r="A55" s="57" t="s">
        <v>88</v>
      </c>
      <c r="B55" s="87">
        <v>610</v>
      </c>
    </row>
    <row r="56" spans="1:2" s="85" customFormat="1" hidden="1" x14ac:dyDescent="0.2">
      <c r="A56" s="57" t="s">
        <v>183</v>
      </c>
      <c r="B56" s="87">
        <v>615</v>
      </c>
    </row>
    <row r="57" spans="1:2" s="85" customFormat="1" hidden="1" x14ac:dyDescent="0.2">
      <c r="A57" s="18" t="s">
        <v>73</v>
      </c>
      <c r="B57" s="87">
        <v>630</v>
      </c>
    </row>
    <row r="58" spans="1:2" s="85" customFormat="1" hidden="1" x14ac:dyDescent="0.2">
      <c r="A58" s="57" t="s">
        <v>179</v>
      </c>
      <c r="B58" s="87">
        <v>630</v>
      </c>
    </row>
    <row r="59" spans="1:2" s="85" customFormat="1" hidden="1" x14ac:dyDescent="0.2">
      <c r="A59" s="57" t="s">
        <v>163</v>
      </c>
      <c r="B59" s="87">
        <v>640</v>
      </c>
    </row>
    <row r="60" spans="1:2" s="85" customFormat="1" hidden="1" x14ac:dyDescent="0.2">
      <c r="A60" s="18" t="s">
        <v>76</v>
      </c>
      <c r="B60" s="87">
        <v>360</v>
      </c>
    </row>
    <row r="61" spans="1:2" hidden="1" x14ac:dyDescent="0.2">
      <c r="A61" s="57" t="s">
        <v>175</v>
      </c>
      <c r="B61" s="87">
        <v>370</v>
      </c>
    </row>
    <row r="62" spans="1:2" s="85" customFormat="1" hidden="1" x14ac:dyDescent="0.2">
      <c r="A62" s="18" t="s">
        <v>69</v>
      </c>
      <c r="B62" s="87">
        <v>300</v>
      </c>
    </row>
    <row r="63" spans="1:2" s="85" customFormat="1" hidden="1" x14ac:dyDescent="0.2">
      <c r="A63" s="57" t="s">
        <v>203</v>
      </c>
      <c r="B63" s="87">
        <v>300</v>
      </c>
    </row>
    <row r="64" spans="1:2" s="85" customFormat="1" hidden="1" x14ac:dyDescent="0.2">
      <c r="A64" s="18" t="s">
        <v>66</v>
      </c>
      <c r="B64" s="87">
        <v>335</v>
      </c>
    </row>
    <row r="65" spans="1:2" s="85" customFormat="1" hidden="1" x14ac:dyDescent="0.2">
      <c r="A65" s="57" t="s">
        <v>173</v>
      </c>
      <c r="B65" s="87">
        <v>352</v>
      </c>
    </row>
    <row r="66" spans="1:2" s="85" customFormat="1" hidden="1" x14ac:dyDescent="0.2">
      <c r="A66" s="57" t="s">
        <v>162</v>
      </c>
      <c r="B66" s="87">
        <v>320</v>
      </c>
    </row>
    <row r="67" spans="1:2" s="85" customFormat="1" hidden="1" x14ac:dyDescent="0.2">
      <c r="A67" s="57" t="s">
        <v>199</v>
      </c>
      <c r="B67" s="87">
        <v>320</v>
      </c>
    </row>
    <row r="68" spans="1:2" s="85" customFormat="1" hidden="1" x14ac:dyDescent="0.2">
      <c r="A68" s="57" t="s">
        <v>177</v>
      </c>
      <c r="B68" s="87">
        <v>325</v>
      </c>
    </row>
    <row r="69" spans="1:2" s="85" customFormat="1" hidden="1" x14ac:dyDescent="0.2">
      <c r="A69" s="18" t="s">
        <v>67</v>
      </c>
      <c r="B69" s="87">
        <v>393</v>
      </c>
    </row>
    <row r="70" spans="1:2" s="85" customFormat="1" hidden="1" x14ac:dyDescent="0.2">
      <c r="A70" s="57" t="s">
        <v>171</v>
      </c>
      <c r="B70" s="87">
        <v>210</v>
      </c>
    </row>
    <row r="71" spans="1:2" s="85" customFormat="1" hidden="1" x14ac:dyDescent="0.2">
      <c r="A71" s="18" t="s">
        <v>64</v>
      </c>
      <c r="B71" s="87">
        <v>383</v>
      </c>
    </row>
    <row r="72" spans="1:2" s="85" customFormat="1" hidden="1" x14ac:dyDescent="0.2">
      <c r="A72" s="18" t="s">
        <v>65</v>
      </c>
      <c r="B72" s="87">
        <v>390</v>
      </c>
    </row>
    <row r="73" spans="1:2" s="85" customFormat="1" hidden="1" x14ac:dyDescent="0.2">
      <c r="A73" s="57" t="s">
        <v>172</v>
      </c>
      <c r="B73" s="87">
        <v>389</v>
      </c>
    </row>
    <row r="74" spans="1:2" s="85" customFormat="1" hidden="1" x14ac:dyDescent="0.2">
      <c r="A74" s="57" t="s">
        <v>176</v>
      </c>
      <c r="B74" s="87">
        <v>100</v>
      </c>
    </row>
    <row r="75" spans="1:2" s="85" customFormat="1" hidden="1" x14ac:dyDescent="0.2">
      <c r="A75" s="57" t="s">
        <v>87</v>
      </c>
      <c r="B75" s="87">
        <v>382</v>
      </c>
    </row>
    <row r="76" spans="1:2" hidden="1" x14ac:dyDescent="0.2">
      <c r="A76" s="57" t="s">
        <v>189</v>
      </c>
      <c r="B76" s="87">
        <v>386</v>
      </c>
    </row>
    <row r="77" spans="1:2" hidden="1" x14ac:dyDescent="0.2">
      <c r="A77" s="57" t="s">
        <v>190</v>
      </c>
      <c r="B77" s="87">
        <v>337</v>
      </c>
    </row>
    <row r="78" spans="1:2" hidden="1" x14ac:dyDescent="0.2">
      <c r="A78" s="57" t="s">
        <v>195</v>
      </c>
      <c r="B78" s="87">
        <v>391</v>
      </c>
    </row>
    <row r="79" spans="1:2" hidden="1" x14ac:dyDescent="0.2">
      <c r="A79" s="57" t="s">
        <v>194</v>
      </c>
      <c r="B79" s="87">
        <v>730</v>
      </c>
    </row>
    <row r="80" spans="1:2" hidden="1" x14ac:dyDescent="0.2"/>
  </sheetData>
  <sheetProtection algorithmName="SHA-512" hashValue="QoyoodOpUWkzqNbzMz7ZAujCYGLIQh4WuX8eaJ+85X3r4Rx3qp2n2gg6Ov88TgarYKFrUZ/MnngF+dgwpYwQcA==" saltValue="h+vvvgePxrdYRyP5zUvRGw==" spinCount="100000" sheet="1" objects="1" scenarios="1"/>
  <mergeCells count="8">
    <mergeCell ref="A6:B6"/>
    <mergeCell ref="A7:B7"/>
    <mergeCell ref="A8:B8"/>
    <mergeCell ref="A1:C1"/>
    <mergeCell ref="A2:B2"/>
    <mergeCell ref="A3:B3"/>
    <mergeCell ref="A4:B4"/>
    <mergeCell ref="A5:B5"/>
  </mergeCells>
  <phoneticPr fontId="0" type="noConversion"/>
  <printOptions horizontalCentered="1"/>
  <pageMargins left="0.78740157480314965" right="0.78740157480314965" top="0.98425196850393704" bottom="0.98425196850393704" header="0.51181102362204722" footer="0.51181102362204722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AZ51"/>
  <sheetViews>
    <sheetView zoomScale="75" zoomScaleNormal="75" workbookViewId="0">
      <selection activeCell="Z17" sqref="Z17"/>
    </sheetView>
  </sheetViews>
  <sheetFormatPr baseColWidth="10" defaultColWidth="11.42578125" defaultRowHeight="12" x14ac:dyDescent="0.2"/>
  <cols>
    <col min="1" max="1" width="7" style="83" customWidth="1"/>
    <col min="2" max="12" width="7.7109375" style="83" customWidth="1"/>
    <col min="13" max="13" width="8.28515625" style="83" customWidth="1"/>
    <col min="14" max="20" width="7.7109375" style="83" customWidth="1"/>
    <col min="21" max="22" width="7.140625" style="83" customWidth="1"/>
    <col min="23" max="23" width="7.7109375" style="83" customWidth="1"/>
    <col min="24" max="16384" width="11.42578125" style="83"/>
  </cols>
  <sheetData>
    <row r="1" spans="1:23" s="85" customFormat="1" ht="11.25" x14ac:dyDescent="0.2"/>
    <row r="2" spans="1:23" ht="26.25" x14ac:dyDescent="0.4">
      <c r="A2" s="225" t="s">
        <v>22</v>
      </c>
      <c r="B2" s="225"/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5"/>
    </row>
    <row r="3" spans="1:23" ht="21" x14ac:dyDescent="0.35">
      <c r="A3" s="224" t="s">
        <v>105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</row>
    <row r="4" spans="1:23" ht="21.75" thickBot="1" x14ac:dyDescent="0.4">
      <c r="A4" s="90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132"/>
      <c r="W4" s="90"/>
    </row>
    <row r="5" spans="1:23" ht="30" customHeight="1" x14ac:dyDescent="0.3">
      <c r="A5" s="96" t="s">
        <v>23</v>
      </c>
      <c r="B5" s="97" t="s">
        <v>38</v>
      </c>
      <c r="C5" s="97" t="s">
        <v>24</v>
      </c>
      <c r="D5" s="97" t="s">
        <v>25</v>
      </c>
      <c r="E5" s="97" t="s">
        <v>106</v>
      </c>
      <c r="F5" s="97" t="s">
        <v>27</v>
      </c>
      <c r="G5" s="97" t="s">
        <v>28</v>
      </c>
      <c r="H5" s="97" t="s">
        <v>29</v>
      </c>
      <c r="I5" s="97" t="s">
        <v>30</v>
      </c>
      <c r="J5" s="97" t="s">
        <v>31</v>
      </c>
      <c r="K5" s="97" t="s">
        <v>32</v>
      </c>
      <c r="L5" s="97" t="s">
        <v>33</v>
      </c>
      <c r="M5" s="97" t="s">
        <v>34</v>
      </c>
      <c r="N5" s="97" t="s">
        <v>35</v>
      </c>
      <c r="O5" s="97" t="s">
        <v>36</v>
      </c>
      <c r="P5" s="97" t="s">
        <v>37</v>
      </c>
      <c r="Q5" s="97" t="s">
        <v>185</v>
      </c>
      <c r="R5" s="98" t="s">
        <v>154</v>
      </c>
      <c r="S5" s="97" t="s">
        <v>155</v>
      </c>
      <c r="T5" s="109" t="s">
        <v>164</v>
      </c>
      <c r="U5" s="98" t="s">
        <v>165</v>
      </c>
      <c r="V5" s="97" t="s">
        <v>196</v>
      </c>
      <c r="W5" s="125" t="s">
        <v>197</v>
      </c>
    </row>
    <row r="6" spans="1:23" ht="30" customHeight="1" x14ac:dyDescent="0.3">
      <c r="A6" s="99" t="s">
        <v>38</v>
      </c>
      <c r="B6" s="114">
        <v>0</v>
      </c>
      <c r="C6" s="114">
        <v>0</v>
      </c>
      <c r="D6" s="114">
        <v>1</v>
      </c>
      <c r="E6" s="114">
        <v>2</v>
      </c>
      <c r="F6" s="114">
        <v>3</v>
      </c>
      <c r="G6" s="114">
        <v>19</v>
      </c>
      <c r="H6" s="114">
        <v>10</v>
      </c>
      <c r="I6" s="114">
        <v>13</v>
      </c>
      <c r="J6" s="114">
        <v>19</v>
      </c>
      <c r="K6" s="115">
        <v>23</v>
      </c>
      <c r="L6" s="114">
        <v>59</v>
      </c>
      <c r="M6" s="114">
        <v>155</v>
      </c>
      <c r="N6" s="114">
        <v>202</v>
      </c>
      <c r="O6" s="114">
        <v>436</v>
      </c>
      <c r="P6" s="114">
        <v>368</v>
      </c>
      <c r="Q6" s="114">
        <v>26</v>
      </c>
      <c r="R6" s="116">
        <v>89</v>
      </c>
      <c r="S6" s="114">
        <v>250</v>
      </c>
      <c r="T6" s="117">
        <v>3</v>
      </c>
      <c r="U6" s="116">
        <v>12</v>
      </c>
      <c r="V6" s="116">
        <v>13</v>
      </c>
      <c r="W6" s="122">
        <v>50</v>
      </c>
    </row>
    <row r="7" spans="1:23" ht="30" customHeight="1" x14ac:dyDescent="0.3">
      <c r="A7" s="99" t="s">
        <v>24</v>
      </c>
      <c r="B7" s="114">
        <v>0</v>
      </c>
      <c r="C7" s="114">
        <v>0</v>
      </c>
      <c r="D7" s="114">
        <v>2</v>
      </c>
      <c r="E7" s="114">
        <v>3</v>
      </c>
      <c r="F7" s="114">
        <v>3</v>
      </c>
      <c r="G7" s="114">
        <v>19</v>
      </c>
      <c r="H7" s="114">
        <v>10</v>
      </c>
      <c r="I7" s="114">
        <v>13</v>
      </c>
      <c r="J7" s="114">
        <v>19</v>
      </c>
      <c r="K7" s="115">
        <v>23</v>
      </c>
      <c r="L7" s="114">
        <v>59</v>
      </c>
      <c r="M7" s="114">
        <v>155</v>
      </c>
      <c r="N7" s="114">
        <v>202</v>
      </c>
      <c r="O7" s="114">
        <v>436</v>
      </c>
      <c r="P7" s="114">
        <v>368</v>
      </c>
      <c r="Q7" s="114">
        <v>26</v>
      </c>
      <c r="R7" s="116">
        <v>90</v>
      </c>
      <c r="S7" s="114">
        <v>251</v>
      </c>
      <c r="T7" s="117">
        <v>3</v>
      </c>
      <c r="U7" s="116">
        <v>12</v>
      </c>
      <c r="V7" s="116">
        <v>12</v>
      </c>
      <c r="W7" s="122">
        <v>50</v>
      </c>
    </row>
    <row r="8" spans="1:23" ht="30" customHeight="1" x14ac:dyDescent="0.3">
      <c r="A8" s="99" t="s">
        <v>25</v>
      </c>
      <c r="B8" s="114">
        <v>1</v>
      </c>
      <c r="C8" s="114">
        <v>2</v>
      </c>
      <c r="D8" s="114">
        <v>0</v>
      </c>
      <c r="E8" s="114">
        <v>4</v>
      </c>
      <c r="F8" s="114">
        <v>3</v>
      </c>
      <c r="G8" s="114">
        <v>19</v>
      </c>
      <c r="H8" s="114">
        <v>12</v>
      </c>
      <c r="I8" s="114">
        <v>13</v>
      </c>
      <c r="J8" s="114">
        <v>19</v>
      </c>
      <c r="K8" s="115">
        <v>23</v>
      </c>
      <c r="L8" s="114">
        <v>58</v>
      </c>
      <c r="M8" s="114">
        <v>156</v>
      </c>
      <c r="N8" s="114">
        <v>202</v>
      </c>
      <c r="O8" s="114">
        <v>435</v>
      </c>
      <c r="P8" s="114">
        <v>371</v>
      </c>
      <c r="Q8" s="114">
        <v>25</v>
      </c>
      <c r="R8" s="116">
        <v>90</v>
      </c>
      <c r="S8" s="114">
        <v>247</v>
      </c>
      <c r="T8" s="117">
        <v>2</v>
      </c>
      <c r="U8" s="116">
        <v>12</v>
      </c>
      <c r="V8" s="116">
        <v>12</v>
      </c>
      <c r="W8" s="122">
        <v>49</v>
      </c>
    </row>
    <row r="9" spans="1:23" ht="30" customHeight="1" x14ac:dyDescent="0.3">
      <c r="A9" s="99" t="s">
        <v>26</v>
      </c>
      <c r="B9" s="114">
        <v>2</v>
      </c>
      <c r="C9" s="114">
        <v>3</v>
      </c>
      <c r="D9" s="114">
        <v>4</v>
      </c>
      <c r="E9" s="114">
        <v>0</v>
      </c>
      <c r="F9" s="114">
        <v>4</v>
      </c>
      <c r="G9" s="114">
        <v>17</v>
      </c>
      <c r="H9" s="114">
        <v>13</v>
      </c>
      <c r="I9" s="114">
        <v>15</v>
      </c>
      <c r="J9" s="114">
        <v>21</v>
      </c>
      <c r="K9" s="115">
        <v>24</v>
      </c>
      <c r="L9" s="114">
        <v>60</v>
      </c>
      <c r="M9" s="114">
        <v>152</v>
      </c>
      <c r="N9" s="114">
        <v>203</v>
      </c>
      <c r="O9" s="114">
        <v>437</v>
      </c>
      <c r="P9" s="114">
        <v>377</v>
      </c>
      <c r="Q9" s="114">
        <v>24</v>
      </c>
      <c r="R9" s="116">
        <v>89</v>
      </c>
      <c r="S9" s="114">
        <v>251</v>
      </c>
      <c r="T9" s="117">
        <v>5</v>
      </c>
      <c r="U9" s="116">
        <v>13</v>
      </c>
      <c r="V9" s="116">
        <v>13</v>
      </c>
      <c r="W9" s="122">
        <v>51</v>
      </c>
    </row>
    <row r="10" spans="1:23" ht="30" customHeight="1" thickBot="1" x14ac:dyDescent="0.35">
      <c r="A10" s="99" t="s">
        <v>27</v>
      </c>
      <c r="B10" s="114">
        <v>3</v>
      </c>
      <c r="C10" s="114">
        <v>3</v>
      </c>
      <c r="D10" s="114">
        <v>3</v>
      </c>
      <c r="E10" s="114">
        <v>4</v>
      </c>
      <c r="F10" s="114">
        <v>0</v>
      </c>
      <c r="G10" s="115">
        <v>18</v>
      </c>
      <c r="H10" s="114">
        <v>14</v>
      </c>
      <c r="I10" s="114">
        <v>21</v>
      </c>
      <c r="J10" s="114">
        <v>24</v>
      </c>
      <c r="K10" s="115">
        <v>26</v>
      </c>
      <c r="L10" s="114">
        <v>64</v>
      </c>
      <c r="M10" s="114">
        <v>156</v>
      </c>
      <c r="N10" s="114">
        <v>200</v>
      </c>
      <c r="O10" s="114">
        <v>437</v>
      </c>
      <c r="P10" s="114">
        <v>378</v>
      </c>
      <c r="Q10" s="114">
        <v>23</v>
      </c>
      <c r="R10" s="116">
        <v>87</v>
      </c>
      <c r="S10" s="114">
        <v>248</v>
      </c>
      <c r="T10" s="117">
        <v>4</v>
      </c>
      <c r="U10" s="116">
        <v>10</v>
      </c>
      <c r="V10" s="116">
        <v>15</v>
      </c>
      <c r="W10" s="122">
        <v>53</v>
      </c>
    </row>
    <row r="11" spans="1:23" ht="30" customHeight="1" x14ac:dyDescent="0.3">
      <c r="A11" s="97" t="s">
        <v>28</v>
      </c>
      <c r="B11" s="114">
        <v>19</v>
      </c>
      <c r="C11" s="114">
        <v>19</v>
      </c>
      <c r="D11" s="114">
        <v>19</v>
      </c>
      <c r="E11" s="114">
        <v>17</v>
      </c>
      <c r="F11" s="114">
        <v>18</v>
      </c>
      <c r="G11" s="114">
        <v>0</v>
      </c>
      <c r="H11" s="114">
        <v>7</v>
      </c>
      <c r="I11" s="114">
        <v>26</v>
      </c>
      <c r="J11" s="114">
        <v>13</v>
      </c>
      <c r="K11" s="115">
        <v>12</v>
      </c>
      <c r="L11" s="114">
        <v>42</v>
      </c>
      <c r="M11" s="114">
        <v>183</v>
      </c>
      <c r="N11" s="114">
        <v>223</v>
      </c>
      <c r="O11" s="114">
        <v>431</v>
      </c>
      <c r="P11" s="114">
        <v>366</v>
      </c>
      <c r="Q11" s="114">
        <v>48</v>
      </c>
      <c r="R11" s="116">
        <v>115</v>
      </c>
      <c r="S11" s="114">
        <v>275</v>
      </c>
      <c r="T11" s="117">
        <v>19</v>
      </c>
      <c r="U11" s="116">
        <v>24</v>
      </c>
      <c r="V11" s="116">
        <v>26</v>
      </c>
      <c r="W11" s="122">
        <v>45</v>
      </c>
    </row>
    <row r="12" spans="1:23" ht="30" customHeight="1" x14ac:dyDescent="0.3">
      <c r="A12" s="99" t="s">
        <v>29</v>
      </c>
      <c r="B12" s="114">
        <v>10</v>
      </c>
      <c r="C12" s="114">
        <v>10</v>
      </c>
      <c r="D12" s="114">
        <v>12</v>
      </c>
      <c r="E12" s="114">
        <v>13</v>
      </c>
      <c r="F12" s="114">
        <v>14</v>
      </c>
      <c r="G12" s="114">
        <v>7</v>
      </c>
      <c r="H12" s="114">
        <v>0</v>
      </c>
      <c r="I12" s="114">
        <v>13</v>
      </c>
      <c r="J12" s="114">
        <v>11</v>
      </c>
      <c r="K12" s="115">
        <v>15</v>
      </c>
      <c r="L12" s="114">
        <v>49</v>
      </c>
      <c r="M12" s="114">
        <v>167</v>
      </c>
      <c r="N12" s="114">
        <v>212</v>
      </c>
      <c r="O12" s="114">
        <v>431</v>
      </c>
      <c r="P12" s="114">
        <v>361</v>
      </c>
      <c r="Q12" s="114">
        <v>43</v>
      </c>
      <c r="R12" s="116">
        <v>99</v>
      </c>
      <c r="S12" s="114">
        <v>248</v>
      </c>
      <c r="T12" s="117">
        <v>10</v>
      </c>
      <c r="U12" s="116">
        <v>21</v>
      </c>
      <c r="V12" s="116">
        <v>13</v>
      </c>
      <c r="W12" s="122">
        <v>42</v>
      </c>
    </row>
    <row r="13" spans="1:23" ht="30" customHeight="1" x14ac:dyDescent="0.3">
      <c r="A13" s="99" t="s">
        <v>30</v>
      </c>
      <c r="B13" s="114">
        <v>13</v>
      </c>
      <c r="C13" s="114">
        <v>13</v>
      </c>
      <c r="D13" s="114">
        <v>13</v>
      </c>
      <c r="E13" s="114">
        <v>15</v>
      </c>
      <c r="F13" s="114">
        <v>21</v>
      </c>
      <c r="G13" s="115">
        <v>26</v>
      </c>
      <c r="H13" s="114">
        <v>13</v>
      </c>
      <c r="I13" s="114">
        <v>0</v>
      </c>
      <c r="J13" s="114">
        <v>13</v>
      </c>
      <c r="K13" s="115">
        <v>17</v>
      </c>
      <c r="L13" s="114">
        <v>60</v>
      </c>
      <c r="M13" s="114">
        <v>159</v>
      </c>
      <c r="N13" s="114">
        <v>211</v>
      </c>
      <c r="O13" s="114">
        <v>436</v>
      </c>
      <c r="P13" s="114">
        <v>360</v>
      </c>
      <c r="Q13" s="114">
        <v>31</v>
      </c>
      <c r="R13" s="116">
        <v>98</v>
      </c>
      <c r="S13" s="114">
        <v>266</v>
      </c>
      <c r="T13" s="117">
        <v>14</v>
      </c>
      <c r="U13" s="116">
        <v>28</v>
      </c>
      <c r="V13" s="116">
        <v>1</v>
      </c>
      <c r="W13" s="122">
        <v>37</v>
      </c>
    </row>
    <row r="14" spans="1:23" ht="30" customHeight="1" x14ac:dyDescent="0.3">
      <c r="A14" s="99" t="s">
        <v>31</v>
      </c>
      <c r="B14" s="114">
        <v>19</v>
      </c>
      <c r="C14" s="114">
        <v>19</v>
      </c>
      <c r="D14" s="114">
        <v>19</v>
      </c>
      <c r="E14" s="114">
        <v>21</v>
      </c>
      <c r="F14" s="114">
        <v>24</v>
      </c>
      <c r="G14" s="114">
        <v>13</v>
      </c>
      <c r="H14" s="114">
        <v>11</v>
      </c>
      <c r="I14" s="114">
        <v>13</v>
      </c>
      <c r="J14" s="114">
        <v>0</v>
      </c>
      <c r="K14" s="115">
        <v>7</v>
      </c>
      <c r="L14" s="114">
        <v>43</v>
      </c>
      <c r="M14" s="114">
        <v>176</v>
      </c>
      <c r="N14" s="114">
        <v>230</v>
      </c>
      <c r="O14" s="114">
        <v>438</v>
      </c>
      <c r="P14" s="114">
        <v>358</v>
      </c>
      <c r="Q14" s="114">
        <v>46</v>
      </c>
      <c r="R14" s="116">
        <v>109</v>
      </c>
      <c r="S14" s="114">
        <v>258</v>
      </c>
      <c r="T14" s="117">
        <v>19</v>
      </c>
      <c r="U14" s="116">
        <v>35</v>
      </c>
      <c r="V14" s="116">
        <v>13</v>
      </c>
      <c r="W14" s="122">
        <v>39</v>
      </c>
    </row>
    <row r="15" spans="1:23" ht="30" customHeight="1" x14ac:dyDescent="0.3">
      <c r="A15" s="99" t="s">
        <v>32</v>
      </c>
      <c r="B15" s="114">
        <v>23</v>
      </c>
      <c r="C15" s="114">
        <v>23</v>
      </c>
      <c r="D15" s="114">
        <v>23</v>
      </c>
      <c r="E15" s="114">
        <v>24</v>
      </c>
      <c r="F15" s="114">
        <v>26</v>
      </c>
      <c r="G15" s="114">
        <v>12</v>
      </c>
      <c r="H15" s="114">
        <v>15</v>
      </c>
      <c r="I15" s="114">
        <v>17</v>
      </c>
      <c r="J15" s="114">
        <v>7</v>
      </c>
      <c r="K15" s="115">
        <v>0</v>
      </c>
      <c r="L15" s="114">
        <v>37</v>
      </c>
      <c r="M15" s="114">
        <v>178</v>
      </c>
      <c r="N15" s="114">
        <v>226</v>
      </c>
      <c r="O15" s="114">
        <v>433</v>
      </c>
      <c r="P15" s="114">
        <v>362</v>
      </c>
      <c r="Q15" s="114">
        <v>52</v>
      </c>
      <c r="R15" s="116">
        <v>113</v>
      </c>
      <c r="S15" s="114">
        <v>262</v>
      </c>
      <c r="T15" s="117">
        <v>23</v>
      </c>
      <c r="U15" s="116">
        <v>35</v>
      </c>
      <c r="V15" s="116">
        <v>17</v>
      </c>
      <c r="W15" s="122">
        <v>41</v>
      </c>
    </row>
    <row r="16" spans="1:23" ht="30" customHeight="1" x14ac:dyDescent="0.3">
      <c r="A16" s="99" t="s">
        <v>33</v>
      </c>
      <c r="B16" s="114">
        <v>59</v>
      </c>
      <c r="C16" s="114">
        <v>59</v>
      </c>
      <c r="D16" s="114">
        <v>58</v>
      </c>
      <c r="E16" s="114">
        <v>60</v>
      </c>
      <c r="F16" s="114">
        <v>64</v>
      </c>
      <c r="G16" s="114">
        <v>42</v>
      </c>
      <c r="H16" s="114">
        <v>49</v>
      </c>
      <c r="I16" s="114">
        <v>60</v>
      </c>
      <c r="J16" s="114">
        <v>43</v>
      </c>
      <c r="K16" s="115">
        <v>37</v>
      </c>
      <c r="L16" s="114">
        <v>0</v>
      </c>
      <c r="M16" s="114">
        <v>248</v>
      </c>
      <c r="N16" s="114">
        <v>267</v>
      </c>
      <c r="O16" s="114">
        <v>403</v>
      </c>
      <c r="P16" s="114">
        <v>398</v>
      </c>
      <c r="Q16" s="114">
        <v>86</v>
      </c>
      <c r="R16" s="116">
        <v>145</v>
      </c>
      <c r="S16" s="114">
        <v>292</v>
      </c>
      <c r="T16" s="117">
        <v>61</v>
      </c>
      <c r="U16" s="116">
        <v>64</v>
      </c>
      <c r="V16" s="116">
        <v>65</v>
      </c>
      <c r="W16" s="122">
        <v>79</v>
      </c>
    </row>
    <row r="17" spans="1:52" s="130" customFormat="1" ht="30" customHeight="1" x14ac:dyDescent="0.3">
      <c r="A17" s="131" t="s">
        <v>34</v>
      </c>
      <c r="B17" s="126">
        <v>155</v>
      </c>
      <c r="C17" s="126">
        <v>155</v>
      </c>
      <c r="D17" s="126">
        <v>156</v>
      </c>
      <c r="E17" s="126">
        <v>152</v>
      </c>
      <c r="F17" s="126">
        <v>156</v>
      </c>
      <c r="G17" s="126">
        <v>183</v>
      </c>
      <c r="H17" s="126">
        <v>167</v>
      </c>
      <c r="I17" s="126">
        <v>159</v>
      </c>
      <c r="J17" s="126">
        <v>176</v>
      </c>
      <c r="K17" s="126">
        <v>178</v>
      </c>
      <c r="L17" s="126">
        <v>248</v>
      </c>
      <c r="M17" s="126">
        <v>0</v>
      </c>
      <c r="N17" s="126">
        <v>274</v>
      </c>
      <c r="O17" s="126">
        <v>598</v>
      </c>
      <c r="P17" s="126">
        <v>416</v>
      </c>
      <c r="Q17" s="126">
        <v>140</v>
      </c>
      <c r="R17" s="127">
        <v>134</v>
      </c>
      <c r="S17" s="126">
        <v>402</v>
      </c>
      <c r="T17" s="128">
        <v>157</v>
      </c>
      <c r="U17" s="127">
        <v>164</v>
      </c>
      <c r="V17" s="127">
        <v>159</v>
      </c>
      <c r="W17" s="129">
        <v>178</v>
      </c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</row>
    <row r="18" spans="1:52" ht="30" customHeight="1" x14ac:dyDescent="0.3">
      <c r="A18" s="99" t="s">
        <v>35</v>
      </c>
      <c r="B18" s="114">
        <v>202</v>
      </c>
      <c r="C18" s="114">
        <v>202</v>
      </c>
      <c r="D18" s="114">
        <v>202</v>
      </c>
      <c r="E18" s="114">
        <v>203</v>
      </c>
      <c r="F18" s="114">
        <v>200</v>
      </c>
      <c r="G18" s="114">
        <v>223</v>
      </c>
      <c r="H18" s="114">
        <v>212</v>
      </c>
      <c r="I18" s="114">
        <v>211</v>
      </c>
      <c r="J18" s="114">
        <v>230</v>
      </c>
      <c r="K18" s="115">
        <v>226</v>
      </c>
      <c r="L18" s="114">
        <v>267</v>
      </c>
      <c r="M18" s="114">
        <v>274</v>
      </c>
      <c r="N18" s="114">
        <v>0</v>
      </c>
      <c r="O18" s="114">
        <v>560</v>
      </c>
      <c r="P18" s="114">
        <v>571</v>
      </c>
      <c r="Q18" s="114">
        <v>198</v>
      </c>
      <c r="R18" s="116">
        <v>141</v>
      </c>
      <c r="S18" s="114">
        <v>109</v>
      </c>
      <c r="T18" s="117">
        <v>203</v>
      </c>
      <c r="U18" s="116">
        <v>197</v>
      </c>
      <c r="V18" s="116">
        <v>211</v>
      </c>
      <c r="W18" s="122">
        <v>254</v>
      </c>
    </row>
    <row r="19" spans="1:52" ht="30" customHeight="1" x14ac:dyDescent="0.3">
      <c r="A19" s="99" t="s">
        <v>36</v>
      </c>
      <c r="B19" s="114">
        <v>436</v>
      </c>
      <c r="C19" s="114">
        <v>436</v>
      </c>
      <c r="D19" s="114">
        <v>435</v>
      </c>
      <c r="E19" s="114">
        <v>437</v>
      </c>
      <c r="F19" s="114">
        <v>437</v>
      </c>
      <c r="G19" s="114">
        <v>431</v>
      </c>
      <c r="H19" s="114">
        <v>431</v>
      </c>
      <c r="I19" s="114">
        <v>436</v>
      </c>
      <c r="J19" s="114">
        <v>438</v>
      </c>
      <c r="K19" s="115">
        <v>433</v>
      </c>
      <c r="L19" s="114">
        <v>403</v>
      </c>
      <c r="M19" s="114">
        <v>598</v>
      </c>
      <c r="N19" s="114">
        <v>560</v>
      </c>
      <c r="O19" s="114">
        <v>0</v>
      </c>
      <c r="P19" s="114">
        <v>792</v>
      </c>
      <c r="Q19" s="114">
        <v>460</v>
      </c>
      <c r="R19" s="116">
        <v>514</v>
      </c>
      <c r="S19" s="114">
        <v>573</v>
      </c>
      <c r="T19" s="117">
        <v>444</v>
      </c>
      <c r="U19" s="116">
        <v>438</v>
      </c>
      <c r="V19" s="116">
        <v>453</v>
      </c>
      <c r="W19" s="122">
        <v>469</v>
      </c>
    </row>
    <row r="20" spans="1:52" ht="30" customHeight="1" thickBot="1" x14ac:dyDescent="0.35">
      <c r="A20" s="99" t="s">
        <v>37</v>
      </c>
      <c r="B20" s="114">
        <v>368</v>
      </c>
      <c r="C20" s="114">
        <v>368</v>
      </c>
      <c r="D20" s="114">
        <v>371</v>
      </c>
      <c r="E20" s="114">
        <v>377</v>
      </c>
      <c r="F20" s="114">
        <v>378</v>
      </c>
      <c r="G20" s="114">
        <v>366</v>
      </c>
      <c r="H20" s="114">
        <v>361</v>
      </c>
      <c r="I20" s="114">
        <v>360</v>
      </c>
      <c r="J20" s="114">
        <v>358</v>
      </c>
      <c r="K20" s="115">
        <v>362</v>
      </c>
      <c r="L20" s="114">
        <v>398</v>
      </c>
      <c r="M20" s="114">
        <v>416</v>
      </c>
      <c r="N20" s="114">
        <v>571</v>
      </c>
      <c r="O20" s="114">
        <v>792</v>
      </c>
      <c r="P20" s="114">
        <v>0</v>
      </c>
      <c r="Q20" s="114">
        <v>389</v>
      </c>
      <c r="R20" s="116">
        <v>458</v>
      </c>
      <c r="S20" s="114">
        <v>607</v>
      </c>
      <c r="T20" s="117">
        <v>370</v>
      </c>
      <c r="U20" s="116">
        <v>388</v>
      </c>
      <c r="V20" s="116">
        <v>360</v>
      </c>
      <c r="W20" s="122">
        <v>329</v>
      </c>
    </row>
    <row r="21" spans="1:52" ht="30" customHeight="1" x14ac:dyDescent="0.3">
      <c r="A21" s="97" t="s">
        <v>185</v>
      </c>
      <c r="B21" s="114">
        <v>26</v>
      </c>
      <c r="C21" s="114">
        <v>26</v>
      </c>
      <c r="D21" s="114">
        <v>25</v>
      </c>
      <c r="E21" s="114">
        <v>24</v>
      </c>
      <c r="F21" s="114">
        <v>23</v>
      </c>
      <c r="G21" s="114">
        <v>48</v>
      </c>
      <c r="H21" s="114">
        <v>43</v>
      </c>
      <c r="I21" s="114">
        <v>31</v>
      </c>
      <c r="J21" s="114">
        <v>46</v>
      </c>
      <c r="K21" s="115">
        <v>52</v>
      </c>
      <c r="L21" s="114">
        <v>86</v>
      </c>
      <c r="M21" s="114">
        <v>140</v>
      </c>
      <c r="N21" s="114">
        <v>198</v>
      </c>
      <c r="O21" s="114">
        <v>460</v>
      </c>
      <c r="P21" s="114">
        <v>389</v>
      </c>
      <c r="Q21" s="114">
        <v>0</v>
      </c>
      <c r="R21" s="116">
        <v>69</v>
      </c>
      <c r="S21" s="114">
        <v>265</v>
      </c>
      <c r="T21" s="117">
        <v>35</v>
      </c>
      <c r="U21" s="116">
        <v>13</v>
      </c>
      <c r="V21" s="116">
        <v>33</v>
      </c>
      <c r="W21" s="122">
        <v>67</v>
      </c>
    </row>
    <row r="22" spans="1:52" ht="30" customHeight="1" x14ac:dyDescent="0.3">
      <c r="A22" s="99" t="s">
        <v>154</v>
      </c>
      <c r="B22" s="114">
        <v>89</v>
      </c>
      <c r="C22" s="114">
        <v>90</v>
      </c>
      <c r="D22" s="114">
        <v>90</v>
      </c>
      <c r="E22" s="114">
        <v>89</v>
      </c>
      <c r="F22" s="114">
        <v>87</v>
      </c>
      <c r="G22" s="114">
        <v>115</v>
      </c>
      <c r="H22" s="114">
        <v>99</v>
      </c>
      <c r="I22" s="114">
        <v>98</v>
      </c>
      <c r="J22" s="114">
        <v>109</v>
      </c>
      <c r="K22" s="115">
        <v>113</v>
      </c>
      <c r="L22" s="114">
        <v>145</v>
      </c>
      <c r="M22" s="114">
        <v>134</v>
      </c>
      <c r="N22" s="114">
        <v>141</v>
      </c>
      <c r="O22" s="114">
        <v>514</v>
      </c>
      <c r="P22" s="114">
        <v>458</v>
      </c>
      <c r="Q22" s="114">
        <v>69</v>
      </c>
      <c r="R22" s="116">
        <v>0</v>
      </c>
      <c r="S22" s="114">
        <v>226</v>
      </c>
      <c r="T22" s="117">
        <v>91</v>
      </c>
      <c r="U22" s="116">
        <v>81</v>
      </c>
      <c r="V22" s="116">
        <v>99</v>
      </c>
      <c r="W22" s="122">
        <v>134</v>
      </c>
    </row>
    <row r="23" spans="1:52" ht="30" customHeight="1" x14ac:dyDescent="0.3">
      <c r="A23" s="99" t="s">
        <v>155</v>
      </c>
      <c r="B23" s="114">
        <v>250</v>
      </c>
      <c r="C23" s="114">
        <v>251</v>
      </c>
      <c r="D23" s="114">
        <v>247</v>
      </c>
      <c r="E23" s="114">
        <v>251</v>
      </c>
      <c r="F23" s="114">
        <v>248</v>
      </c>
      <c r="G23" s="114">
        <v>275</v>
      </c>
      <c r="H23" s="114">
        <v>248</v>
      </c>
      <c r="I23" s="114">
        <v>266</v>
      </c>
      <c r="J23" s="114">
        <v>258</v>
      </c>
      <c r="K23" s="115">
        <v>262</v>
      </c>
      <c r="L23" s="114">
        <v>292</v>
      </c>
      <c r="M23" s="114">
        <v>402</v>
      </c>
      <c r="N23" s="114">
        <v>109</v>
      </c>
      <c r="O23" s="114">
        <v>573</v>
      </c>
      <c r="P23" s="114">
        <v>607</v>
      </c>
      <c r="Q23" s="114">
        <v>265</v>
      </c>
      <c r="R23" s="116">
        <v>226</v>
      </c>
      <c r="S23" s="114">
        <v>0</v>
      </c>
      <c r="T23" s="117">
        <v>249</v>
      </c>
      <c r="U23" s="116">
        <v>239</v>
      </c>
      <c r="V23" s="116">
        <v>257</v>
      </c>
      <c r="W23" s="122">
        <v>317</v>
      </c>
    </row>
    <row r="24" spans="1:52" ht="30" customHeight="1" x14ac:dyDescent="0.3">
      <c r="A24" s="99" t="s">
        <v>164</v>
      </c>
      <c r="B24" s="114">
        <v>3</v>
      </c>
      <c r="C24" s="114">
        <v>3</v>
      </c>
      <c r="D24" s="114">
        <v>2</v>
      </c>
      <c r="E24" s="114">
        <v>5</v>
      </c>
      <c r="F24" s="114">
        <v>4</v>
      </c>
      <c r="G24" s="114">
        <v>19</v>
      </c>
      <c r="H24" s="114">
        <v>10</v>
      </c>
      <c r="I24" s="114">
        <v>14</v>
      </c>
      <c r="J24" s="114">
        <v>19</v>
      </c>
      <c r="K24" s="115">
        <v>23</v>
      </c>
      <c r="L24" s="114">
        <v>61</v>
      </c>
      <c r="M24" s="114">
        <v>157</v>
      </c>
      <c r="N24" s="114">
        <v>203</v>
      </c>
      <c r="O24" s="114">
        <v>444</v>
      </c>
      <c r="P24" s="114">
        <v>370</v>
      </c>
      <c r="Q24" s="114">
        <v>35</v>
      </c>
      <c r="R24" s="114">
        <v>91</v>
      </c>
      <c r="S24" s="114">
        <v>249</v>
      </c>
      <c r="T24" s="117">
        <v>0</v>
      </c>
      <c r="U24" s="116">
        <v>13</v>
      </c>
      <c r="V24" s="116">
        <v>13</v>
      </c>
      <c r="W24" s="122">
        <v>49</v>
      </c>
    </row>
    <row r="25" spans="1:52" ht="30" customHeight="1" thickBot="1" x14ac:dyDescent="0.35">
      <c r="A25" s="99" t="s">
        <v>165</v>
      </c>
      <c r="B25" s="114">
        <v>12</v>
      </c>
      <c r="C25" s="114">
        <v>12</v>
      </c>
      <c r="D25" s="114">
        <v>12</v>
      </c>
      <c r="E25" s="114">
        <v>13</v>
      </c>
      <c r="F25" s="114">
        <v>10</v>
      </c>
      <c r="G25" s="114">
        <v>24</v>
      </c>
      <c r="H25" s="114">
        <v>21</v>
      </c>
      <c r="I25" s="114">
        <v>28</v>
      </c>
      <c r="J25" s="114">
        <v>35</v>
      </c>
      <c r="K25" s="115">
        <v>35</v>
      </c>
      <c r="L25" s="114">
        <v>64</v>
      </c>
      <c r="M25" s="114">
        <v>164</v>
      </c>
      <c r="N25" s="114">
        <v>197</v>
      </c>
      <c r="O25" s="114">
        <v>438</v>
      </c>
      <c r="P25" s="114">
        <v>388</v>
      </c>
      <c r="Q25" s="114">
        <v>13</v>
      </c>
      <c r="R25" s="114">
        <v>81</v>
      </c>
      <c r="S25" s="114">
        <v>239</v>
      </c>
      <c r="T25" s="117">
        <v>13</v>
      </c>
      <c r="U25" s="116">
        <v>0</v>
      </c>
      <c r="V25" s="116">
        <v>28</v>
      </c>
      <c r="W25" s="122">
        <v>64</v>
      </c>
    </row>
    <row r="26" spans="1:52" ht="30" customHeight="1" x14ac:dyDescent="0.3">
      <c r="A26" s="97" t="s">
        <v>196</v>
      </c>
      <c r="B26" s="114">
        <v>13</v>
      </c>
      <c r="C26" s="114">
        <v>12</v>
      </c>
      <c r="D26" s="114">
        <v>12</v>
      </c>
      <c r="E26" s="114">
        <v>13</v>
      </c>
      <c r="F26" s="114">
        <v>15</v>
      </c>
      <c r="G26" s="114">
        <v>26</v>
      </c>
      <c r="H26" s="114">
        <v>13</v>
      </c>
      <c r="I26" s="114">
        <v>1</v>
      </c>
      <c r="J26" s="114">
        <v>13</v>
      </c>
      <c r="K26" s="115">
        <v>17</v>
      </c>
      <c r="L26" s="114">
        <v>65</v>
      </c>
      <c r="M26" s="114">
        <v>159</v>
      </c>
      <c r="N26" s="114">
        <v>211</v>
      </c>
      <c r="O26" s="114">
        <v>453</v>
      </c>
      <c r="P26" s="114">
        <v>360</v>
      </c>
      <c r="Q26" s="114">
        <v>33</v>
      </c>
      <c r="R26" s="114">
        <v>99</v>
      </c>
      <c r="S26" s="114">
        <v>257</v>
      </c>
      <c r="T26" s="117">
        <v>13</v>
      </c>
      <c r="U26" s="116">
        <v>28</v>
      </c>
      <c r="V26" s="116">
        <v>0</v>
      </c>
      <c r="W26" s="122">
        <v>38</v>
      </c>
    </row>
    <row r="27" spans="1:52" ht="30" customHeight="1" thickBot="1" x14ac:dyDescent="0.35">
      <c r="A27" s="100" t="s">
        <v>197</v>
      </c>
      <c r="B27" s="118">
        <v>50</v>
      </c>
      <c r="C27" s="118">
        <v>50</v>
      </c>
      <c r="D27" s="118">
        <v>49</v>
      </c>
      <c r="E27" s="118">
        <v>51</v>
      </c>
      <c r="F27" s="118">
        <v>53</v>
      </c>
      <c r="G27" s="118">
        <v>45</v>
      </c>
      <c r="H27" s="118">
        <v>42</v>
      </c>
      <c r="I27" s="118">
        <v>37</v>
      </c>
      <c r="J27" s="118">
        <v>39</v>
      </c>
      <c r="K27" s="119">
        <v>41</v>
      </c>
      <c r="L27" s="118">
        <v>79</v>
      </c>
      <c r="M27" s="118">
        <v>178</v>
      </c>
      <c r="N27" s="118">
        <v>254</v>
      </c>
      <c r="O27" s="118">
        <v>469</v>
      </c>
      <c r="P27" s="118">
        <v>329</v>
      </c>
      <c r="Q27" s="118">
        <v>67</v>
      </c>
      <c r="R27" s="120">
        <v>134</v>
      </c>
      <c r="S27" s="118">
        <v>317</v>
      </c>
      <c r="T27" s="121">
        <v>49</v>
      </c>
      <c r="U27" s="120">
        <v>64</v>
      </c>
      <c r="V27" s="120">
        <v>38</v>
      </c>
      <c r="W27" s="124">
        <v>0</v>
      </c>
    </row>
    <row r="28" spans="1:52" ht="15.75" x14ac:dyDescent="0.25">
      <c r="A28" s="92" t="s">
        <v>107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</row>
    <row r="29" spans="1:52" ht="27" thickBot="1" x14ac:dyDescent="0.45">
      <c r="A29" s="110"/>
      <c r="B29" s="110"/>
      <c r="C29" s="110"/>
      <c r="D29" s="233" t="s">
        <v>166</v>
      </c>
      <c r="E29" s="233"/>
      <c r="F29" s="233"/>
      <c r="G29" s="233"/>
      <c r="H29" s="233"/>
      <c r="I29" s="233"/>
      <c r="J29" s="233"/>
      <c r="K29" s="233"/>
      <c r="L29" s="233"/>
      <c r="M29" s="233"/>
      <c r="N29" s="233"/>
      <c r="O29" s="233"/>
      <c r="P29" s="233"/>
      <c r="Q29" s="110"/>
      <c r="R29" s="110"/>
      <c r="S29" s="110"/>
      <c r="T29" s="110"/>
      <c r="U29" s="110"/>
      <c r="V29" s="110"/>
    </row>
    <row r="30" spans="1:52" ht="24.95" customHeight="1" thickBot="1" x14ac:dyDescent="0.4">
      <c r="A30" s="103"/>
      <c r="B30" s="103"/>
      <c r="C30" s="103"/>
      <c r="D30" s="237" t="s">
        <v>39</v>
      </c>
      <c r="E30" s="238"/>
      <c r="F30" s="238"/>
      <c r="G30" s="238"/>
      <c r="H30" s="239"/>
      <c r="I30" s="237" t="s">
        <v>40</v>
      </c>
      <c r="J30" s="238"/>
      <c r="K30" s="238"/>
      <c r="L30" s="238"/>
      <c r="M30" s="239"/>
      <c r="N30" s="227" t="s">
        <v>108</v>
      </c>
      <c r="O30" s="228"/>
      <c r="P30" s="229"/>
      <c r="Q30" s="103"/>
      <c r="R30" s="103"/>
      <c r="S30" s="103"/>
      <c r="T30" s="103"/>
      <c r="U30" s="104"/>
      <c r="V30" s="104"/>
    </row>
    <row r="31" spans="1:52" ht="24.95" customHeight="1" x14ac:dyDescent="0.35">
      <c r="A31" s="103"/>
      <c r="B31" s="103"/>
      <c r="C31" s="103"/>
      <c r="D31" s="234" t="s">
        <v>109</v>
      </c>
      <c r="E31" s="235"/>
      <c r="F31" s="235"/>
      <c r="G31" s="235"/>
      <c r="H31" s="236"/>
      <c r="I31" s="240" t="s">
        <v>110</v>
      </c>
      <c r="J31" s="235"/>
      <c r="K31" s="235"/>
      <c r="L31" s="235"/>
      <c r="M31" s="236"/>
      <c r="N31" s="230">
        <v>5</v>
      </c>
      <c r="O31" s="231"/>
      <c r="P31" s="232"/>
      <c r="Q31" s="103"/>
      <c r="R31" s="103"/>
      <c r="S31" s="103"/>
      <c r="T31" s="103"/>
      <c r="U31" s="104"/>
      <c r="V31" s="104"/>
    </row>
    <row r="32" spans="1:52" ht="24.95" customHeight="1" x14ac:dyDescent="0.35">
      <c r="A32" s="103"/>
      <c r="B32" s="103"/>
      <c r="C32" s="103"/>
      <c r="D32" s="207" t="s">
        <v>111</v>
      </c>
      <c r="E32" s="208"/>
      <c r="F32" s="208"/>
      <c r="G32" s="208"/>
      <c r="H32" s="209"/>
      <c r="I32" s="105" t="s">
        <v>112</v>
      </c>
      <c r="J32" s="106"/>
      <c r="K32" s="106"/>
      <c r="L32" s="106"/>
      <c r="M32" s="107"/>
      <c r="N32" s="218">
        <v>36</v>
      </c>
      <c r="O32" s="219"/>
      <c r="P32" s="220"/>
      <c r="Q32" s="103"/>
      <c r="R32" s="103"/>
      <c r="S32" s="103"/>
      <c r="T32" s="103"/>
      <c r="U32" s="104"/>
      <c r="V32" s="104"/>
    </row>
    <row r="33" spans="1:22" ht="24.95" customHeight="1" x14ac:dyDescent="0.35">
      <c r="A33" s="103"/>
      <c r="B33" s="103"/>
      <c r="C33" s="103"/>
      <c r="D33" s="207" t="s">
        <v>113</v>
      </c>
      <c r="E33" s="208"/>
      <c r="F33" s="208"/>
      <c r="G33" s="208"/>
      <c r="H33" s="209"/>
      <c r="I33" s="105" t="s">
        <v>114</v>
      </c>
      <c r="J33" s="106"/>
      <c r="K33" s="106"/>
      <c r="L33" s="106"/>
      <c r="M33" s="107"/>
      <c r="N33" s="218">
        <v>5</v>
      </c>
      <c r="O33" s="219"/>
      <c r="P33" s="220"/>
      <c r="Q33" s="103"/>
      <c r="R33" s="103"/>
      <c r="S33" s="103"/>
      <c r="T33" s="103"/>
      <c r="U33" s="104"/>
      <c r="V33" s="104"/>
    </row>
    <row r="34" spans="1:22" ht="24.95" customHeight="1" x14ac:dyDescent="0.35">
      <c r="A34" s="103"/>
      <c r="B34" s="103"/>
      <c r="C34" s="103"/>
      <c r="D34" s="108" t="s">
        <v>115</v>
      </c>
      <c r="E34" s="106"/>
      <c r="F34" s="106"/>
      <c r="G34" s="106"/>
      <c r="H34" s="107"/>
      <c r="I34" s="105" t="s">
        <v>116</v>
      </c>
      <c r="J34" s="106"/>
      <c r="K34" s="106"/>
      <c r="L34" s="106"/>
      <c r="M34" s="107"/>
      <c r="N34" s="218">
        <v>5</v>
      </c>
      <c r="O34" s="219"/>
      <c r="P34" s="220"/>
      <c r="Q34" s="103"/>
      <c r="R34" s="103"/>
      <c r="S34" s="103"/>
      <c r="T34" s="103"/>
      <c r="U34" s="104"/>
      <c r="V34" s="104"/>
    </row>
    <row r="35" spans="1:22" ht="24.95" customHeight="1" x14ac:dyDescent="0.35">
      <c r="A35" s="103"/>
      <c r="B35" s="103"/>
      <c r="C35" s="103"/>
      <c r="D35" s="207" t="s">
        <v>41</v>
      </c>
      <c r="E35" s="208"/>
      <c r="F35" s="208"/>
      <c r="G35" s="208"/>
      <c r="H35" s="209"/>
      <c r="I35" s="226" t="s">
        <v>117</v>
      </c>
      <c r="J35" s="212"/>
      <c r="K35" s="212"/>
      <c r="L35" s="212"/>
      <c r="M35" s="213"/>
      <c r="N35" s="218">
        <v>5</v>
      </c>
      <c r="O35" s="219"/>
      <c r="P35" s="220"/>
      <c r="Q35" s="103"/>
      <c r="R35" s="103"/>
      <c r="S35" s="103"/>
      <c r="T35" s="103"/>
      <c r="U35" s="104"/>
      <c r="V35" s="104"/>
    </row>
    <row r="36" spans="1:22" ht="24.95" customHeight="1" x14ac:dyDescent="0.35">
      <c r="A36" s="103"/>
      <c r="B36" s="103"/>
      <c r="C36" s="103"/>
      <c r="D36" s="207" t="s">
        <v>42</v>
      </c>
      <c r="E36" s="208"/>
      <c r="F36" s="208"/>
      <c r="G36" s="208"/>
      <c r="H36" s="209"/>
      <c r="I36" s="210" t="s">
        <v>118</v>
      </c>
      <c r="J36" s="208"/>
      <c r="K36" s="208"/>
      <c r="L36" s="208"/>
      <c r="M36" s="209"/>
      <c r="N36" s="218">
        <v>11</v>
      </c>
      <c r="O36" s="219"/>
      <c r="P36" s="220"/>
      <c r="Q36" s="103"/>
      <c r="R36" s="103"/>
      <c r="S36" s="103"/>
      <c r="T36" s="103"/>
      <c r="U36" s="104"/>
      <c r="V36" s="104"/>
    </row>
    <row r="37" spans="1:22" ht="24.95" customHeight="1" x14ac:dyDescent="0.35">
      <c r="A37" s="103"/>
      <c r="B37" s="103"/>
      <c r="C37" s="103"/>
      <c r="D37" s="207" t="s">
        <v>167</v>
      </c>
      <c r="E37" s="208"/>
      <c r="F37" s="208"/>
      <c r="G37" s="208"/>
      <c r="H37" s="209"/>
      <c r="I37" s="105" t="s">
        <v>119</v>
      </c>
      <c r="J37" s="106"/>
      <c r="K37" s="106"/>
      <c r="L37" s="106"/>
      <c r="M37" s="107"/>
      <c r="N37" s="218">
        <v>5</v>
      </c>
      <c r="O37" s="219"/>
      <c r="P37" s="220"/>
      <c r="Q37" s="103"/>
      <c r="R37" s="103"/>
      <c r="S37" s="103"/>
      <c r="T37" s="103"/>
      <c r="U37" s="104"/>
      <c r="V37" s="104"/>
    </row>
    <row r="38" spans="1:22" ht="24.95" customHeight="1" x14ac:dyDescent="0.35">
      <c r="A38" s="103"/>
      <c r="B38" s="103"/>
      <c r="C38" s="103"/>
      <c r="D38" s="211" t="s">
        <v>168</v>
      </c>
      <c r="E38" s="212"/>
      <c r="F38" s="212"/>
      <c r="G38" s="212"/>
      <c r="H38" s="213"/>
      <c r="I38" s="210" t="s">
        <v>120</v>
      </c>
      <c r="J38" s="208"/>
      <c r="K38" s="208"/>
      <c r="L38" s="208"/>
      <c r="M38" s="209"/>
      <c r="N38" s="218">
        <v>21</v>
      </c>
      <c r="O38" s="219"/>
      <c r="P38" s="220"/>
      <c r="Q38" s="103"/>
      <c r="R38" s="103"/>
      <c r="S38" s="103"/>
      <c r="T38" s="103"/>
      <c r="U38" s="104"/>
      <c r="V38" s="104"/>
    </row>
    <row r="39" spans="1:22" ht="24.95" customHeight="1" x14ac:dyDescent="0.35">
      <c r="A39" s="103"/>
      <c r="B39" s="103"/>
      <c r="C39" s="103"/>
      <c r="D39" s="207" t="s">
        <v>121</v>
      </c>
      <c r="E39" s="208"/>
      <c r="F39" s="208"/>
      <c r="G39" s="208"/>
      <c r="H39" s="209"/>
      <c r="I39" s="123" t="s">
        <v>186</v>
      </c>
      <c r="J39" s="106"/>
      <c r="K39" s="106"/>
      <c r="L39" s="106"/>
      <c r="M39" s="107"/>
      <c r="N39" s="218">
        <v>21</v>
      </c>
      <c r="O39" s="219"/>
      <c r="P39" s="220"/>
      <c r="Q39" s="103"/>
      <c r="R39" s="103"/>
      <c r="S39" s="103"/>
      <c r="T39" s="103"/>
      <c r="U39" s="104"/>
      <c r="V39" s="104"/>
    </row>
    <row r="40" spans="1:22" ht="24.95" customHeight="1" x14ac:dyDescent="0.35">
      <c r="A40" s="103"/>
      <c r="B40" s="103"/>
      <c r="C40" s="103"/>
      <c r="D40" s="108" t="s">
        <v>122</v>
      </c>
      <c r="E40" s="106"/>
      <c r="F40" s="106"/>
      <c r="G40" s="106"/>
      <c r="H40" s="107"/>
      <c r="I40" s="210" t="s">
        <v>123</v>
      </c>
      <c r="J40" s="208"/>
      <c r="K40" s="208"/>
      <c r="L40" s="208"/>
      <c r="M40" s="209"/>
      <c r="N40" s="218">
        <v>197</v>
      </c>
      <c r="O40" s="219"/>
      <c r="P40" s="220"/>
      <c r="Q40" s="103"/>
      <c r="R40" s="103"/>
      <c r="S40" s="103"/>
      <c r="T40" s="103"/>
      <c r="U40" s="104"/>
      <c r="V40" s="104"/>
    </row>
    <row r="41" spans="1:22" ht="24.95" customHeight="1" x14ac:dyDescent="0.35">
      <c r="A41" s="103"/>
      <c r="B41" s="103"/>
      <c r="C41" s="103"/>
      <c r="D41" s="108" t="s">
        <v>124</v>
      </c>
      <c r="E41" s="106"/>
      <c r="F41" s="106"/>
      <c r="G41" s="106"/>
      <c r="H41" s="107"/>
      <c r="I41" s="210" t="s">
        <v>125</v>
      </c>
      <c r="J41" s="208"/>
      <c r="K41" s="208"/>
      <c r="L41" s="208"/>
      <c r="M41" s="209"/>
      <c r="N41" s="218">
        <v>490</v>
      </c>
      <c r="O41" s="219"/>
      <c r="P41" s="220"/>
      <c r="Q41" s="103"/>
      <c r="R41" s="103"/>
      <c r="S41" s="103"/>
      <c r="T41" s="103"/>
      <c r="U41" s="104"/>
      <c r="V41" s="104"/>
    </row>
    <row r="42" spans="1:22" ht="24.95" customHeight="1" x14ac:dyDescent="0.35">
      <c r="A42" s="103"/>
      <c r="B42" s="103"/>
      <c r="C42" s="103"/>
      <c r="D42" s="108" t="s">
        <v>202</v>
      </c>
      <c r="E42" s="106"/>
      <c r="F42" s="106"/>
      <c r="G42" s="106"/>
      <c r="H42" s="107"/>
      <c r="I42" s="210" t="s">
        <v>187</v>
      </c>
      <c r="J42" s="208"/>
      <c r="K42" s="208"/>
      <c r="L42" s="208"/>
      <c r="M42" s="209"/>
      <c r="N42" s="218">
        <v>6</v>
      </c>
      <c r="O42" s="219"/>
      <c r="P42" s="220"/>
      <c r="Q42" s="103"/>
      <c r="R42" s="103"/>
      <c r="S42" s="103"/>
      <c r="T42" s="103"/>
      <c r="U42" s="104"/>
      <c r="V42" s="104"/>
    </row>
    <row r="43" spans="1:22" ht="24.95" customHeight="1" x14ac:dyDescent="0.35">
      <c r="A43" s="103"/>
      <c r="B43" s="103"/>
      <c r="C43" s="103"/>
      <c r="D43" s="108" t="s">
        <v>201</v>
      </c>
      <c r="E43" s="106"/>
      <c r="F43" s="106"/>
      <c r="G43" s="106"/>
      <c r="H43" s="107"/>
      <c r="I43" s="210" t="s">
        <v>126</v>
      </c>
      <c r="J43" s="208"/>
      <c r="K43" s="208"/>
      <c r="L43" s="208"/>
      <c r="M43" s="209"/>
      <c r="N43" s="218">
        <v>6</v>
      </c>
      <c r="O43" s="219"/>
      <c r="P43" s="220"/>
      <c r="Q43" s="103"/>
      <c r="R43" s="103"/>
      <c r="S43" s="103"/>
      <c r="T43" s="103"/>
      <c r="U43" s="104"/>
      <c r="V43" s="104"/>
    </row>
    <row r="44" spans="1:22" ht="24.95" customHeight="1" x14ac:dyDescent="0.35">
      <c r="A44" s="103"/>
      <c r="B44" s="103"/>
      <c r="C44" s="103"/>
      <c r="D44" s="207" t="s">
        <v>127</v>
      </c>
      <c r="E44" s="208"/>
      <c r="F44" s="208"/>
      <c r="G44" s="208"/>
      <c r="H44" s="209"/>
      <c r="I44" s="210" t="s">
        <v>128</v>
      </c>
      <c r="J44" s="208"/>
      <c r="K44" s="208"/>
      <c r="L44" s="208"/>
      <c r="M44" s="209"/>
      <c r="N44" s="218">
        <v>7</v>
      </c>
      <c r="O44" s="219"/>
      <c r="P44" s="220"/>
      <c r="Q44" s="103"/>
      <c r="R44" s="103"/>
      <c r="S44" s="103"/>
      <c r="T44" s="103"/>
      <c r="U44" s="104"/>
      <c r="V44" s="104"/>
    </row>
    <row r="45" spans="1:22" ht="24.95" customHeight="1" x14ac:dyDescent="0.35">
      <c r="A45" s="103"/>
      <c r="B45" s="103"/>
      <c r="C45" s="103"/>
      <c r="D45" s="108" t="s">
        <v>169</v>
      </c>
      <c r="E45" s="106"/>
      <c r="F45" s="106"/>
      <c r="G45" s="106"/>
      <c r="H45" s="107"/>
      <c r="I45" s="210" t="s">
        <v>129</v>
      </c>
      <c r="J45" s="208"/>
      <c r="K45" s="208"/>
      <c r="L45" s="208"/>
      <c r="M45" s="209"/>
      <c r="N45" s="218">
        <v>32</v>
      </c>
      <c r="O45" s="219"/>
      <c r="P45" s="220"/>
      <c r="Q45" s="103"/>
      <c r="R45" s="103"/>
      <c r="S45" s="103"/>
      <c r="T45" s="103"/>
      <c r="U45" s="104"/>
      <c r="V45" s="104"/>
    </row>
    <row r="46" spans="1:22" ht="24.95" customHeight="1" thickBot="1" x14ac:dyDescent="0.4">
      <c r="A46" s="103"/>
      <c r="B46" s="103"/>
      <c r="C46" s="103"/>
      <c r="D46" s="217" t="s">
        <v>130</v>
      </c>
      <c r="E46" s="215"/>
      <c r="F46" s="215"/>
      <c r="G46" s="215"/>
      <c r="H46" s="216"/>
      <c r="I46" s="214" t="s">
        <v>131</v>
      </c>
      <c r="J46" s="215"/>
      <c r="K46" s="215"/>
      <c r="L46" s="215"/>
      <c r="M46" s="216"/>
      <c r="N46" s="221">
        <v>3</v>
      </c>
      <c r="O46" s="222"/>
      <c r="P46" s="223"/>
      <c r="Q46" s="103"/>
      <c r="R46" s="103"/>
      <c r="S46" s="103"/>
      <c r="T46" s="103"/>
      <c r="U46" s="104"/>
      <c r="V46" s="104"/>
    </row>
    <row r="47" spans="1:22" ht="18.75" x14ac:dyDescent="0.3">
      <c r="A47" s="102"/>
      <c r="B47" s="101"/>
      <c r="C47" s="101"/>
      <c r="D47" s="101"/>
      <c r="E47" s="101"/>
      <c r="F47" s="101"/>
      <c r="G47" s="101"/>
      <c r="H47" s="101"/>
      <c r="I47" s="101"/>
      <c r="J47" s="101"/>
      <c r="K47" s="101"/>
      <c r="L47" s="93"/>
      <c r="M47" s="93"/>
      <c r="N47" s="93"/>
      <c r="O47" s="94"/>
      <c r="P47" s="91"/>
      <c r="Q47" s="95" t="s">
        <v>206</v>
      </c>
      <c r="R47" s="91"/>
      <c r="S47" s="91"/>
      <c r="T47" s="91"/>
      <c r="U47" s="91"/>
      <c r="V47" s="91"/>
    </row>
    <row r="48" spans="1:22" x14ac:dyDescent="0.2">
      <c r="O48" s="84"/>
    </row>
    <row r="49" spans="15:15" x14ac:dyDescent="0.2">
      <c r="O49" s="84"/>
    </row>
    <row r="50" spans="15:15" x14ac:dyDescent="0.2">
      <c r="O50" s="84"/>
    </row>
    <row r="51" spans="15:15" x14ac:dyDescent="0.2">
      <c r="O51" s="84"/>
    </row>
  </sheetData>
  <sheetProtection algorithmName="SHA-512" hashValue="HJPXTXbXpG16eo0tBI3lrvx8KH5EfD3CDh8ndDeqsRyKNnw/k3ke72loX6wghfmeTU9w8GLjaGlROksYQ9i/Uw==" saltValue="ZAz/ifN/+b6sebC3bF5/7w==" spinCount="100000" sheet="1" objects="1" scenarios="1"/>
  <mergeCells count="43">
    <mergeCell ref="A3:W3"/>
    <mergeCell ref="A2:W2"/>
    <mergeCell ref="N41:P41"/>
    <mergeCell ref="N43:P43"/>
    <mergeCell ref="N44:P44"/>
    <mergeCell ref="D32:H32"/>
    <mergeCell ref="D35:H35"/>
    <mergeCell ref="I35:M35"/>
    <mergeCell ref="N30:P30"/>
    <mergeCell ref="N31:P31"/>
    <mergeCell ref="N32:P32"/>
    <mergeCell ref="D29:P29"/>
    <mergeCell ref="D31:H31"/>
    <mergeCell ref="D30:H30"/>
    <mergeCell ref="I30:M30"/>
    <mergeCell ref="I31:M31"/>
    <mergeCell ref="N45:P45"/>
    <mergeCell ref="N46:P46"/>
    <mergeCell ref="N42:P42"/>
    <mergeCell ref="N36:P36"/>
    <mergeCell ref="N37:P37"/>
    <mergeCell ref="N38:P38"/>
    <mergeCell ref="N39:P39"/>
    <mergeCell ref="N40:P40"/>
    <mergeCell ref="N33:P33"/>
    <mergeCell ref="N34:P34"/>
    <mergeCell ref="N35:P35"/>
    <mergeCell ref="D33:H33"/>
    <mergeCell ref="D37:H37"/>
    <mergeCell ref="I36:M36"/>
    <mergeCell ref="D36:H36"/>
    <mergeCell ref="I46:M46"/>
    <mergeCell ref="I45:M45"/>
    <mergeCell ref="D46:H46"/>
    <mergeCell ref="I44:M44"/>
    <mergeCell ref="I43:M43"/>
    <mergeCell ref="D39:H39"/>
    <mergeCell ref="D44:H44"/>
    <mergeCell ref="I40:M40"/>
    <mergeCell ref="D38:H38"/>
    <mergeCell ref="I41:M41"/>
    <mergeCell ref="I38:M38"/>
    <mergeCell ref="I42:M42"/>
  </mergeCells>
  <phoneticPr fontId="0" type="noConversion"/>
  <printOptions horizontalCentered="1"/>
  <pageMargins left="0" right="0" top="0.19685039370078741" bottom="0.19685039370078741" header="0.51181102362204722" footer="0.51181102362204722"/>
  <pageSetup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formulaire</vt:lpstr>
      <vt:lpstr>Taux</vt:lpstr>
      <vt:lpstr>distances</vt:lpstr>
      <vt:lpstr>LIEU_DE_TRAVAIL</vt:lpstr>
      <vt:lpstr>formulaire!Zone_d_impression</vt:lpstr>
    </vt:vector>
  </TitlesOfParts>
  <Company>CSCN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gveilleux</dc:creator>
  <cp:lastModifiedBy>Georges Veilleux</cp:lastModifiedBy>
  <cp:lastPrinted>2022-08-29T22:11:19Z</cp:lastPrinted>
  <dcterms:created xsi:type="dcterms:W3CDTF">2005-12-16T23:32:06Z</dcterms:created>
  <dcterms:modified xsi:type="dcterms:W3CDTF">2025-10-31T16:34:07Z</dcterms:modified>
</cp:coreProperties>
</file>